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oc1b\Desktop\Excel_cvicenia\"/>
    </mc:Choice>
  </mc:AlternateContent>
  <bookViews>
    <workbookView xWindow="0" yWindow="120" windowWidth="15180" windowHeight="3135" tabRatio="929" firstSheet="6" activeTab="10"/>
  </bookViews>
  <sheets>
    <sheet name="1999" sheetId="4" r:id="rId1"/>
    <sheet name="2000" sheetId="5" r:id="rId2"/>
    <sheet name="1999 (3)" sheetId="32" r:id="rId3"/>
    <sheet name="1999 (2)" sheetId="31" r:id="rId4"/>
    <sheet name="2012" sheetId="6" r:id="rId5"/>
    <sheet name="1999-2012" sheetId="7" r:id="rId6"/>
    <sheet name="Tovar2001" sheetId="23" r:id="rId7"/>
    <sheet name="Tovar2002" sheetId="24" r:id="rId8"/>
    <sheet name="Tovar2003" sheetId="25" r:id="rId9"/>
    <sheet name="Tovar 2001-2003" sheetId="26" r:id="rId10"/>
    <sheet name="usporiadanie" sheetId="15" r:id="rId11"/>
    <sheet name="CV1" sheetId="28" r:id="rId12"/>
    <sheet name="automatický filter" sheetId="16" r:id="rId13"/>
    <sheet name="CV-filter" sheetId="19" r:id="rId14"/>
    <sheet name="rozšírený filter" sheetId="8" r:id="rId15"/>
    <sheet name="súhrny" sheetId="20" r:id="rId16"/>
    <sheet name="automatický prehľad" sheetId="12" r:id="rId17"/>
    <sheet name="Skupiny" sheetId="11" r:id="rId18"/>
    <sheet name="Hárok1" sheetId="29" r:id="rId19"/>
    <sheet name="Hárok2" sheetId="30" r:id="rId20"/>
    <sheet name="faktury" sheetId="27" r:id="rId21"/>
    <sheet name="zdroj dát" sheetId="22" r:id="rId22"/>
  </sheets>
  <externalReferences>
    <externalReference r:id="rId23"/>
    <externalReference r:id="rId24"/>
    <externalReference r:id="rId25"/>
  </externalReferences>
  <definedNames>
    <definedName name="_xlnm._FilterDatabase" localSheetId="12" hidden="1">'automatický filter'!$A$10:$K$128</definedName>
    <definedName name="_xlnm._FilterDatabase" localSheetId="13" hidden="1">'CV-filter'!$A$1:$G$549</definedName>
    <definedName name="_xlnm._FilterDatabase" localSheetId="14" hidden="1">'rozšírený filter'!$A$6:$K$124</definedName>
    <definedName name="_xlnm._FilterDatabase" localSheetId="15" hidden="1">súhrny!$A$1:$K$127</definedName>
    <definedName name="_PCm2" localSheetId="3">#REF!</definedName>
    <definedName name="_PCm2" localSheetId="2">#REF!</definedName>
    <definedName name="_PCm2" localSheetId="11">#REF!</definedName>
    <definedName name="_PCm2">#REF!</definedName>
    <definedName name="_VNm2" localSheetId="3">#REF!</definedName>
    <definedName name="_VNm2" localSheetId="2">#REF!</definedName>
    <definedName name="_VNm2" localSheetId="11">#REF!</definedName>
    <definedName name="_VNm2">#REF!</definedName>
    <definedName name="a" hidden="1">{"Normálně",#N/A,FALSE,"Knihy";#N/A,#N/A,FALSE,"Směny3"}</definedName>
    <definedName name="abc" localSheetId="11" hidden="1">{"Normálně",#N/A,FALSE,"Knihy";#N/A,#N/A,FALSE,"Směny3"}</definedName>
    <definedName name="abc" localSheetId="15" hidden="1">{"Normálně",#N/A,FALSE,"Knihy";#N/A,#N/A,FALSE,"Směny3"}</definedName>
    <definedName name="abc" hidden="1">{"Normálně",#N/A,FALSE,"Knihy";#N/A,#N/A,FALSE,"Směny3"}</definedName>
    <definedName name="anscount" hidden="1">2</definedName>
    <definedName name="banka_KP" localSheetId="12" hidden="1">{"Normálně",#N/A,FALSE,"Knihy";#N/A,#N/A,FALSE,"Směny3"}</definedName>
    <definedName name="banka_KP" localSheetId="16" hidden="1">{"Normálně",#N/A,FALSE,"Knihy";#N/A,#N/A,FALSE,"Směny3"}</definedName>
    <definedName name="banka_KP" localSheetId="11" hidden="1">{"Normálně",#N/A,FALSE,"Knihy";#N/A,#N/A,FALSE,"Směny3"}</definedName>
    <definedName name="banka_KP" localSheetId="17" hidden="1">{"Normálně",#N/A,FALSE,"Knihy";#N/A,#N/A,FALSE,"Směny3"}</definedName>
    <definedName name="banka_KP" localSheetId="15" hidden="1">{"Normálně",#N/A,FALSE,"Knihy";#N/A,#N/A,FALSE,"Směny3"}</definedName>
    <definedName name="banka_KP" localSheetId="9" hidden="1">{"Normálně",#N/A,FALSE,"Knihy";#N/A,#N/A,FALSE,"Směny3"}</definedName>
    <definedName name="banka_KP" localSheetId="6" hidden="1">{"Normálně",#N/A,FALSE,"Knihy";#N/A,#N/A,FALSE,"Směny3"}</definedName>
    <definedName name="banka_KP" localSheetId="7" hidden="1">{"Normálně",#N/A,FALSE,"Knihy";#N/A,#N/A,FALSE,"Směny3"}</definedName>
    <definedName name="banka_KP" localSheetId="8" hidden="1">{"Normálně",#N/A,FALSE,"Knihy";#N/A,#N/A,FALSE,"Směny3"}</definedName>
    <definedName name="banka_KP" hidden="1">{"Normálně",#N/A,FALSE,"Knihy";#N/A,#N/A,FALSE,"Směny3"}</definedName>
    <definedName name="bunka" localSheetId="3">#REF!</definedName>
    <definedName name="bunka" localSheetId="2">#REF!</definedName>
    <definedName name="bunka" localSheetId="11">#REF!</definedName>
    <definedName name="bunka">#REF!</definedName>
    <definedName name="BZ" localSheetId="3">#REF!</definedName>
    <definedName name="BZ" localSheetId="2">#REF!</definedName>
    <definedName name="BZ" localSheetId="11">#REF!</definedName>
    <definedName name="BZ">#REF!</definedName>
    <definedName name="dd" localSheetId="12" hidden="1">{"Normálně",#N/A,FALSE,"Knihy";#N/A,#N/A,FALSE,"Směny3"}</definedName>
    <definedName name="dd" localSheetId="11" hidden="1">{"Normálně",#N/A,FALSE,"Knihy";#N/A,#N/A,FALSE,"Směny3"}</definedName>
    <definedName name="dd" localSheetId="15" hidden="1">{"Normálně",#N/A,FALSE,"Knihy";#N/A,#N/A,FALSE,"Směny3"}</definedName>
    <definedName name="dd" localSheetId="9" hidden="1">{"Normálně",#N/A,FALSE,"Knihy";#N/A,#N/A,FALSE,"Směny3"}</definedName>
    <definedName name="dd" localSheetId="6" hidden="1">{"Normálně",#N/A,FALSE,"Knihy";#N/A,#N/A,FALSE,"Směny3"}</definedName>
    <definedName name="dd" localSheetId="7" hidden="1">{"Normálně",#N/A,FALSE,"Knihy";#N/A,#N/A,FALSE,"Směny3"}</definedName>
    <definedName name="dd" localSheetId="8" hidden="1">{"Normálně",#N/A,FALSE,"Knihy";#N/A,#N/A,FALSE,"Směny3"}</definedName>
    <definedName name="dd" hidden="1">{"Normálně",#N/A,FALSE,"Knihy";#N/A,#N/A,FALSE,"Směny3"}</definedName>
    <definedName name="ddd" localSheetId="12" hidden="1">{"Normálně",#N/A,FALSE,"Knihy";#N/A,#N/A,FALSE,"Směny3"}</definedName>
    <definedName name="ddd" localSheetId="11" hidden="1">{"Normálně",#N/A,FALSE,"Knihy";#N/A,#N/A,FALSE,"Směny3"}</definedName>
    <definedName name="ddd" localSheetId="15" hidden="1">{"Normálně",#N/A,FALSE,"Knihy";#N/A,#N/A,FALSE,"Směny3"}</definedName>
    <definedName name="ddd" hidden="1">{"Normálně",#N/A,FALSE,"Knihy";#N/A,#N/A,FALSE,"Směny3"}</definedName>
    <definedName name="dsadsasda" localSheetId="12" hidden="1">{"Normálně",#N/A,FALSE,"Knihy";#N/A,#N/A,FALSE,"Směny3"}</definedName>
    <definedName name="dsadsasda" localSheetId="16" hidden="1">{"Normálně",#N/A,FALSE,"Knihy";#N/A,#N/A,FALSE,"Směny3"}</definedName>
    <definedName name="dsadsasda" localSheetId="11" hidden="1">{"Normálně",#N/A,FALSE,"Knihy";#N/A,#N/A,FALSE,"Směny3"}</definedName>
    <definedName name="dsadsasda" localSheetId="17" hidden="1">{"Normálně",#N/A,FALSE,"Knihy";#N/A,#N/A,FALSE,"Směny3"}</definedName>
    <definedName name="dsadsasda" localSheetId="15" hidden="1">{"Normálně",#N/A,FALSE,"Knihy";#N/A,#N/A,FALSE,"Směny3"}</definedName>
    <definedName name="dsadsasda" localSheetId="9" hidden="1">{"Normálně",#N/A,FALSE,"Knihy";#N/A,#N/A,FALSE,"Směny3"}</definedName>
    <definedName name="dsadsasda" localSheetId="6" hidden="1">{"Normálně",#N/A,FALSE,"Knihy";#N/A,#N/A,FALSE,"Směny3"}</definedName>
    <definedName name="dsadsasda" localSheetId="7" hidden="1">{"Normálně",#N/A,FALSE,"Knihy";#N/A,#N/A,FALSE,"Směny3"}</definedName>
    <definedName name="dsadsasda" localSheetId="8" hidden="1">{"Normálně",#N/A,FALSE,"Knihy";#N/A,#N/A,FALSE,"Směny3"}</definedName>
    <definedName name="dsadsasda" hidden="1">{"Normálně",#N/A,FALSE,"Knihy";#N/A,#N/A,FALSE,"Směny3"}</definedName>
    <definedName name="_xlnm.Extract" localSheetId="14">'rozšírený filter'!$N$6:$X$6</definedName>
    <definedName name="f" localSheetId="12" hidden="1">{"Normálně",#N/A,FALSE,"Knihy";#N/A,#N/A,FALSE,"Směny3"}</definedName>
    <definedName name="f" localSheetId="11" hidden="1">{"Normálně",#N/A,FALSE,"Knihy";#N/A,#N/A,FALSE,"Směny3"}</definedName>
    <definedName name="f" localSheetId="15" hidden="1">{"Normálně",#N/A,FALSE,"Knihy";#N/A,#N/A,FALSE,"Směny3"}</definedName>
    <definedName name="f" hidden="1">{"Normálně",#N/A,FALSE,"Knihy";#N/A,#N/A,FALSE,"Směny3"}</definedName>
    <definedName name="FN" localSheetId="3">#REF!</definedName>
    <definedName name="FN" localSheetId="2">#REF!</definedName>
    <definedName name="FN" localSheetId="11">#REF!</definedName>
    <definedName name="FN">#REF!</definedName>
    <definedName name="hjff" localSheetId="12" hidden="1">{"Normálně",#N/A,FALSE,"Knihy";#N/A,#N/A,FALSE,"Směny3"}</definedName>
    <definedName name="hjff" localSheetId="16" hidden="1">{"Normálně",#N/A,FALSE,"Knihy";#N/A,#N/A,FALSE,"Směny3"}</definedName>
    <definedName name="hjff" localSheetId="11" hidden="1">{"Normálně",#N/A,FALSE,"Knihy";#N/A,#N/A,FALSE,"Směny3"}</definedName>
    <definedName name="hjff" localSheetId="17" hidden="1">{"Normálně",#N/A,FALSE,"Knihy";#N/A,#N/A,FALSE,"Směny3"}</definedName>
    <definedName name="hjff" localSheetId="15" hidden="1">{"Normálně",#N/A,FALSE,"Knihy";#N/A,#N/A,FALSE,"Směny3"}</definedName>
    <definedName name="hjff" localSheetId="9" hidden="1">{"Normálně",#N/A,FALSE,"Knihy";#N/A,#N/A,FALSE,"Směny3"}</definedName>
    <definedName name="hjff" localSheetId="6" hidden="1">{"Normálně",#N/A,FALSE,"Knihy";#N/A,#N/A,FALSE,"Směny3"}</definedName>
    <definedName name="hjff" localSheetId="7" hidden="1">{"Normálně",#N/A,FALSE,"Knihy";#N/A,#N/A,FALSE,"Směny3"}</definedName>
    <definedName name="hjff" localSheetId="8" hidden="1">{"Normálně",#N/A,FALSE,"Knihy";#N/A,#N/A,FALSE,"Směny3"}</definedName>
    <definedName name="hjff" hidden="1">{"Normálně",#N/A,FALSE,"Knihy";#N/A,#N/A,FALSE,"Směny3"}</definedName>
    <definedName name="hjjf" localSheetId="12" hidden="1">{"Normálně",#N/A,FALSE,"Knihy";#N/A,#N/A,FALSE,"Směny3"}</definedName>
    <definedName name="hjjf" localSheetId="16" hidden="1">{"Normálně",#N/A,FALSE,"Knihy";#N/A,#N/A,FALSE,"Směny3"}</definedName>
    <definedName name="hjjf" localSheetId="11" hidden="1">{"Normálně",#N/A,FALSE,"Knihy";#N/A,#N/A,FALSE,"Směny3"}</definedName>
    <definedName name="hjjf" localSheetId="17" hidden="1">{"Normálně",#N/A,FALSE,"Knihy";#N/A,#N/A,FALSE,"Směny3"}</definedName>
    <definedName name="hjjf" localSheetId="15" hidden="1">{"Normálně",#N/A,FALSE,"Knihy";#N/A,#N/A,FALSE,"Směny3"}</definedName>
    <definedName name="hjjf" localSheetId="9" hidden="1">{"Normálně",#N/A,FALSE,"Knihy";#N/A,#N/A,FALSE,"Směny3"}</definedName>
    <definedName name="hjjf" localSheetId="6" hidden="1">{"Normálně",#N/A,FALSE,"Knihy";#N/A,#N/A,FALSE,"Směny3"}</definedName>
    <definedName name="hjjf" localSheetId="7" hidden="1">{"Normálně",#N/A,FALSE,"Knihy";#N/A,#N/A,FALSE,"Směny3"}</definedName>
    <definedName name="hjjf" localSheetId="8" hidden="1">{"Normálně",#N/A,FALSE,"Knihy";#N/A,#N/A,FALSE,"Směny3"}</definedName>
    <definedName name="hjjf" hidden="1">{"Normálně",#N/A,FALSE,"Knihy";#N/A,#N/A,FALSE,"Směny3"}</definedName>
    <definedName name="HTML1_1" hidden="1">"'[www.xls]Komponenty - dealer'!$A$22:$G$29"</definedName>
    <definedName name="HTML1_10" hidden="1">"asmmaly@mbox.vol.cz"</definedName>
    <definedName name="HTML1_11" hidden="1">1</definedName>
    <definedName name="HTML1_12" hidden="1">"C:\example.htm"</definedName>
    <definedName name="HTML1_2" hidden="1">1</definedName>
    <definedName name="HTML1_3" hidden="1">"Ceník ASM"</definedName>
    <definedName name="HTML1_4" hidden="1">"Ceník komponent"</definedName>
    <definedName name="HTML1_5" hidden="1">"Ceník komponent - delerský"</definedName>
    <definedName name="HTML1_6" hidden="1">1</definedName>
    <definedName name="HTML1_7" hidden="1">1</definedName>
    <definedName name="HTML1_8" hidden="1">"2.4.1997"</definedName>
    <definedName name="HTML1_9" hidden="1">"Richard Hemzal"</definedName>
    <definedName name="HTML10_1" hidden="1">"'[www.xls]Komponenty - dealer'!$A$3:$G$11"</definedName>
    <definedName name="HTML10_10" hidden="1">""</definedName>
    <definedName name="HTML10_11" hidden="1">1</definedName>
    <definedName name="HTML10_12" hidden="1">"C:\example.htm"</definedName>
    <definedName name="HTML10_2" hidden="1">1</definedName>
    <definedName name="HTML10_3" hidden="1">"www"</definedName>
    <definedName name="HTML10_4" hidden="1">"Komponenty - dealer"</definedName>
    <definedName name="HTML10_5" hidden="1">""</definedName>
    <definedName name="HTML10_6" hidden="1">-4146</definedName>
    <definedName name="HTML10_7" hidden="1">-4146</definedName>
    <definedName name="HTML10_8" hidden="1">"2.4.1997"</definedName>
    <definedName name="HTML10_9" hidden="1">"Richard Hemzal"</definedName>
    <definedName name="HTML11_1" hidden="1">"'[www.xls]Komponenty - dealer'!$A$3:$G$12"</definedName>
    <definedName name="HTML11_10" hidden="1">""</definedName>
    <definedName name="HTML11_11" hidden="1">1</definedName>
    <definedName name="HTML11_12" hidden="1">"C:\example.htm"</definedName>
    <definedName name="HTML11_2" hidden="1">1</definedName>
    <definedName name="HTML11_3" hidden="1">"www"</definedName>
    <definedName name="HTML11_4" hidden="1">"Komponenty - dealer"</definedName>
    <definedName name="HTML11_5" hidden="1">""</definedName>
    <definedName name="HTML11_6" hidden="1">-4146</definedName>
    <definedName name="HTML11_7" hidden="1">-4146</definedName>
    <definedName name="HTML11_8" hidden="1">"2.4.1997"</definedName>
    <definedName name="HTML11_9" hidden="1">"Richard Hemzal"</definedName>
    <definedName name="HTML12_1" hidden="1">"'[www.xls]Komponenty - dealer'!$A$2:$G$13"</definedName>
    <definedName name="HTML12_10" hidden="1">""</definedName>
    <definedName name="HTML12_11" hidden="1">1</definedName>
    <definedName name="HTML12_12" hidden="1">"C:\example.htm"</definedName>
    <definedName name="HTML12_2" hidden="1">1</definedName>
    <definedName name="HTML12_3" hidden="1">"www"</definedName>
    <definedName name="HTML12_4" hidden="1">"Komponenty - dealer"</definedName>
    <definedName name="HTML12_5" hidden="1">""</definedName>
    <definedName name="HTML12_6" hidden="1">-4146</definedName>
    <definedName name="HTML12_7" hidden="1">-4146</definedName>
    <definedName name="HTML12_8" hidden="1">"2.4.1997"</definedName>
    <definedName name="HTML12_9" hidden="1">"Richard Hemzal"</definedName>
    <definedName name="HTML13_1" hidden="1">"'[www.xls]Komponenty - dealer'!$A$3:$G$75"</definedName>
    <definedName name="HTML13_10" hidden="1">""</definedName>
    <definedName name="HTML13_11" hidden="1">1</definedName>
    <definedName name="HTML13_12" hidden="1">"C:\example.htm"</definedName>
    <definedName name="HTML13_2" hidden="1">1</definedName>
    <definedName name="HTML13_3" hidden="1">"www"</definedName>
    <definedName name="HTML13_4" hidden="1">"Komponenty - dealer"</definedName>
    <definedName name="HTML13_5" hidden="1">""</definedName>
    <definedName name="HTML13_6" hidden="1">-4146</definedName>
    <definedName name="HTML13_7" hidden="1">-4146</definedName>
    <definedName name="HTML13_8" hidden="1">"2.4.1997"</definedName>
    <definedName name="HTML13_9" hidden="1">"Richard Hemzal"</definedName>
    <definedName name="HTML14_1" hidden="1">"'[www.xls]Komponenty - dealer'!$A$3:$G$34"</definedName>
    <definedName name="HTML14_10" hidden="1">""</definedName>
    <definedName name="HTML14_11" hidden="1">1</definedName>
    <definedName name="HTML14_12" hidden="1">"C:\example.htm"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"2.4.1997"</definedName>
    <definedName name="HTML14_9" hidden="1">"Richard Hemzal"</definedName>
    <definedName name="HTML15_1" hidden="1">"'[www.xls]Komponenty - dealer'!$A$3:$G$10"</definedName>
    <definedName name="HTML15_10" hidden="1">""</definedName>
    <definedName name="HTML15_11" hidden="1">1</definedName>
    <definedName name="HTML15_12" hidden="1">"C:\example.htm"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"2.4.1997"</definedName>
    <definedName name="HTML15_9" hidden="1">"Richard Hemzal"</definedName>
    <definedName name="HTML16_1" hidden="1">"'[www.xls]Komponenty - dealer'!$A$5:$G$9"</definedName>
    <definedName name="HTML16_10" hidden="1">""</definedName>
    <definedName name="HTML16_11" hidden="1">1</definedName>
    <definedName name="HTML16_12" hidden="1">"C:\example.htm"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"2.4.1997"</definedName>
    <definedName name="HTML16_9" hidden="1">"Richard Hemzal"</definedName>
    <definedName name="HTML17_1" hidden="1">"'[www.xls]Komponenty - dealer'!$A$2:$G$414"</definedName>
    <definedName name="HTML17_10" hidden="1">""</definedName>
    <definedName name="HTML17_11" hidden="1">1</definedName>
    <definedName name="HTML17_12" hidden="1">"C:\WEBSHARE\WWWROOT\home\kompc.htm"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"'[www.xls]Komponenty - dealer'!$A$3:$G$413"</definedName>
    <definedName name="HTML18_10" hidden="1">""</definedName>
    <definedName name="HTML18_11" hidden="1">1</definedName>
    <definedName name="HTML18_12" hidden="1">"C:\WEBSHARE\WWWROOT\home\dealerkomponenty.html"</definedName>
    <definedName name="HTML18_2" hidden="1">1</definedName>
    <definedName name="HTML18_3" hidden="1">"Dealersky cenik komponent"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"2.4.1997"</definedName>
    <definedName name="HTML18_9" hidden="1">""</definedName>
    <definedName name="HTML19_1" hidden="1">"'[vsechno.xls]Komponenty - dealer'!$A$3:$G$417"</definedName>
    <definedName name="HTML19_10" hidden="1">""</definedName>
    <definedName name="HTML19_11" hidden="1">-4146</definedName>
    <definedName name="HTML19_12" hidden="1">"C:\WEBSHARE\WWWROOT\home\dealerkomponenty.html.htm"</definedName>
    <definedName name="HTML19_2" hidden="1">1</definedName>
    <definedName name="HTML19_3" hidden="1">"Cenik komponent ASM"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"17.4.1997"</definedName>
    <definedName name="HTML19_9" hidden="1">""</definedName>
    <definedName name="HTML2_1" hidden="1">"'[www.xls]Komponenty - dealer'!$A$3:$G$414"</definedName>
    <definedName name="HTML2_10" hidden="1">"asmmaly@mbox.vol.cz"</definedName>
    <definedName name="HTML2_11" hidden="1">1</definedName>
    <definedName name="HTML2_12" hidden="1">"C:\example.htm"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"2.4.1997"</definedName>
    <definedName name="HTML2_9" hidden="1">"Richard Hemzal"</definedName>
    <definedName name="HTML20_1" hidden="1">"'[vsechno.xls]Komponenty - dealer'!$B$301:$C$303"</definedName>
    <definedName name="HTML20_10" hidden="1">"asmmaly@mbox.vol.cz"</definedName>
    <definedName name="HTML20_11" hidden="1">1</definedName>
    <definedName name="HTML20_12" hidden="1">"C:\MyHTML.htm"</definedName>
    <definedName name="HTML20_2" hidden="1">1</definedName>
    <definedName name="HTML20_3" hidden="1">"EIZO"</definedName>
    <definedName name="HTML20_4" hidden="1">"Komponenty - EIZO"</definedName>
    <definedName name="HTML20_5" hidden="1">""</definedName>
    <definedName name="HTML20_6" hidden="1">-4146</definedName>
    <definedName name="HTML20_7" hidden="1">-4146</definedName>
    <definedName name="HTML20_8" hidden="1">"10.5.1997"</definedName>
    <definedName name="HTML20_9" hidden="1">"Richard Hemzal"</definedName>
    <definedName name="HTML3_1" hidden="1">"'[www.xls]Komponenty - dealer'!$A$3:$G$21"</definedName>
    <definedName name="HTML3_10" hidden="1">""</definedName>
    <definedName name="HTML3_11" hidden="1">1</definedName>
    <definedName name="HTML3_12" hidden="1">"c:\example.htm"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"2.4.1997"</definedName>
    <definedName name="HTML3_9" hidden="1">"Richard Hemzal"</definedName>
    <definedName name="HTML4_1" hidden="1">"'[www.xls]Komponenty - dealer'!$B$5:$G$12"</definedName>
    <definedName name="HTML4_10" hidden="1">""</definedName>
    <definedName name="HTML4_11" hidden="1">1</definedName>
    <definedName name="HTML4_12" hidden="1">"c:\example.htm"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"2.4.1997"</definedName>
    <definedName name="HTML4_9" hidden="1">"Richard Hemzal"</definedName>
    <definedName name="HTML5_1" hidden="1">"'[www.xls]Komponenty - dealer'!$A$4:$G$21"</definedName>
    <definedName name="HTML5_10" hidden="1">""</definedName>
    <definedName name="HTML5_11" hidden="1">1</definedName>
    <definedName name="HTML5_12" hidden="1">"C:\example.htm"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"2.4.1997"</definedName>
    <definedName name="HTML5_9" hidden="1">"Richard Hemzal"</definedName>
    <definedName name="HTML6_1" hidden="1">"'[www.xls]Komponenty - dealer'!$A$4:$G$12"</definedName>
    <definedName name="HTML6_10" hidden="1">""</definedName>
    <definedName name="HTML6_11" hidden="1">1</definedName>
    <definedName name="HTML6_12" hidden="1">"C:\example.htm"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"2.4.1997"</definedName>
    <definedName name="HTML6_9" hidden="1">"Richard Hemzal"</definedName>
    <definedName name="HTML7_1" hidden="1">"'[www.xls]Komponenty - dealer'!$B$3:$G$13"</definedName>
    <definedName name="HTML7_10" hidden="1">""</definedName>
    <definedName name="HTML7_11" hidden="1">1</definedName>
    <definedName name="HTML7_12" hidden="1">"C:\example.htm"</definedName>
    <definedName name="HTML7_2" hidden="1">1</definedName>
    <definedName name="HTML7_3" hidden="1">"www"</definedName>
    <definedName name="HTML7_4" hidden="1">"Komponenty - dealer"</definedName>
    <definedName name="HTML7_5" hidden="1">""</definedName>
    <definedName name="HTML7_6" hidden="1">-4146</definedName>
    <definedName name="HTML7_7" hidden="1">-4146</definedName>
    <definedName name="HTML7_8" hidden="1">"2.4.1997"</definedName>
    <definedName name="HTML7_9" hidden="1">"Richard Hemzal"</definedName>
    <definedName name="HTML8_1" hidden="1">"'[www.xls]Komponenty - dealer'!$B$7:$N$12"</definedName>
    <definedName name="HTML8_10" hidden="1">""</definedName>
    <definedName name="HTML8_11" hidden="1">1</definedName>
    <definedName name="HTML8_12" hidden="1">"C:\MyHTML.htm"</definedName>
    <definedName name="HTML8_2" hidden="1">1</definedName>
    <definedName name="HTML8_3" hidden="1">"www"</definedName>
    <definedName name="HTML8_4" hidden="1">"Komponenty - dealer"</definedName>
    <definedName name="HTML8_5" hidden="1">""</definedName>
    <definedName name="HTML8_6" hidden="1">-4146</definedName>
    <definedName name="HTML8_7" hidden="1">-4146</definedName>
    <definedName name="HTML8_8" hidden="1">"2.4.1997"</definedName>
    <definedName name="HTML8_9" hidden="1">"Richard Hemzal"</definedName>
    <definedName name="HTML9_1" hidden="1">"'[www.xls]Komponenty - dealer'!$A$3:$G$13"</definedName>
    <definedName name="HTML9_10" hidden="1">""</definedName>
    <definedName name="HTML9_11" hidden="1">1</definedName>
    <definedName name="HTML9_12" hidden="1">"C:\example.htm"</definedName>
    <definedName name="HTML9_2" hidden="1">1</definedName>
    <definedName name="HTML9_3" hidden="1">"www"</definedName>
    <definedName name="HTML9_4" hidden="1">"Komponenty - dealer"</definedName>
    <definedName name="HTML9_5" hidden="1">""</definedName>
    <definedName name="HTML9_6" hidden="1">-4146</definedName>
    <definedName name="HTML9_7" hidden="1">-4146</definedName>
    <definedName name="HTML9_8" hidden="1">"2.4.1997"</definedName>
    <definedName name="HTML9_9" hidden="1">"Richard Hemzal"</definedName>
    <definedName name="HTMLCount" hidden="1">20</definedName>
    <definedName name="inline_zeny" localSheetId="11">'CV1'!$A$3:$E$62</definedName>
    <definedName name="jhfg" localSheetId="12" hidden="1">{"Normálně",#N/A,FALSE,"Knihy";#N/A,#N/A,FALSE,"Směny3"}</definedName>
    <definedName name="jhfg" localSheetId="16" hidden="1">{"Normálně",#N/A,FALSE,"Knihy";#N/A,#N/A,FALSE,"Směny3"}</definedName>
    <definedName name="jhfg" localSheetId="11" hidden="1">{"Normálně",#N/A,FALSE,"Knihy";#N/A,#N/A,FALSE,"Směny3"}</definedName>
    <definedName name="jhfg" localSheetId="17" hidden="1">{"Normálně",#N/A,FALSE,"Knihy";#N/A,#N/A,FALSE,"Směny3"}</definedName>
    <definedName name="jhfg" localSheetId="15" hidden="1">{"Normálně",#N/A,FALSE,"Knihy";#N/A,#N/A,FALSE,"Směny3"}</definedName>
    <definedName name="jhfg" localSheetId="9" hidden="1">{"Normálně",#N/A,FALSE,"Knihy";#N/A,#N/A,FALSE,"Směny3"}</definedName>
    <definedName name="jhfg" localSheetId="6" hidden="1">{"Normálně",#N/A,FALSE,"Knihy";#N/A,#N/A,FALSE,"Směny3"}</definedName>
    <definedName name="jhfg" localSheetId="7" hidden="1">{"Normálně",#N/A,FALSE,"Knihy";#N/A,#N/A,FALSE,"Směny3"}</definedName>
    <definedName name="jhfg" localSheetId="8" hidden="1">{"Normálně",#N/A,FALSE,"Knihy";#N/A,#N/A,FALSE,"Směny3"}</definedName>
    <definedName name="jhfg" hidden="1">{"Normálně",#N/A,FALSE,"Knihy";#N/A,#N/A,FALSE,"Směny3"}</definedName>
    <definedName name="jhjgf" localSheetId="12" hidden="1">{"Normálně",#N/A,FALSE,"Knihy";#N/A,#N/A,FALSE,"Směny3"}</definedName>
    <definedName name="jhjgf" localSheetId="16" hidden="1">{"Normálně",#N/A,FALSE,"Knihy";#N/A,#N/A,FALSE,"Směny3"}</definedName>
    <definedName name="jhjgf" localSheetId="11" hidden="1">{"Normálně",#N/A,FALSE,"Knihy";#N/A,#N/A,FALSE,"Směny3"}</definedName>
    <definedName name="jhjgf" localSheetId="17" hidden="1">{"Normálně",#N/A,FALSE,"Knihy";#N/A,#N/A,FALSE,"Směny3"}</definedName>
    <definedName name="jhjgf" localSheetId="15" hidden="1">{"Normálně",#N/A,FALSE,"Knihy";#N/A,#N/A,FALSE,"Směny3"}</definedName>
    <definedName name="jhjgf" localSheetId="9" hidden="1">{"Normálně",#N/A,FALSE,"Knihy";#N/A,#N/A,FALSE,"Směny3"}</definedName>
    <definedName name="jhjgf" localSheetId="6" hidden="1">{"Normálně",#N/A,FALSE,"Knihy";#N/A,#N/A,FALSE,"Směny3"}</definedName>
    <definedName name="jhjgf" localSheetId="7" hidden="1">{"Normálně",#N/A,FALSE,"Knihy";#N/A,#N/A,FALSE,"Směny3"}</definedName>
    <definedName name="jhjgf" localSheetId="8" hidden="1">{"Normálně",#N/A,FALSE,"Knihy";#N/A,#N/A,FALSE,"Směny3"}</definedName>
    <definedName name="jhjgf" hidden="1">{"Normálně",#N/A,FALSE,"Knihy";#N/A,#N/A,FALSE,"Směny3"}</definedName>
    <definedName name="jhjhh" localSheetId="12" hidden="1">{"Normálně",#N/A,FALSE,"Knihy";#N/A,#N/A,FALSE,"Směny3"}</definedName>
    <definedName name="jhjhh" localSheetId="16" hidden="1">{"Normálně",#N/A,FALSE,"Knihy";#N/A,#N/A,FALSE,"Směny3"}</definedName>
    <definedName name="jhjhh" localSheetId="11" hidden="1">{"Normálně",#N/A,FALSE,"Knihy";#N/A,#N/A,FALSE,"Směny3"}</definedName>
    <definedName name="jhjhh" localSheetId="17" hidden="1">{"Normálně",#N/A,FALSE,"Knihy";#N/A,#N/A,FALSE,"Směny3"}</definedName>
    <definedName name="jhjhh" localSheetId="15" hidden="1">{"Normálně",#N/A,FALSE,"Knihy";#N/A,#N/A,FALSE,"Směny3"}</definedName>
    <definedName name="jhjhh" localSheetId="9" hidden="1">{"Normálně",#N/A,FALSE,"Knihy";#N/A,#N/A,FALSE,"Směny3"}</definedName>
    <definedName name="jhjhh" localSheetId="6" hidden="1">{"Normálně",#N/A,FALSE,"Knihy";#N/A,#N/A,FALSE,"Směny3"}</definedName>
    <definedName name="jhjhh" localSheetId="7" hidden="1">{"Normálně",#N/A,FALSE,"Knihy";#N/A,#N/A,FALSE,"Směny3"}</definedName>
    <definedName name="jhjhh" localSheetId="8" hidden="1">{"Normálně",#N/A,FALSE,"Knihy";#N/A,#N/A,FALSE,"Směny3"}</definedName>
    <definedName name="jhjhh" hidden="1">{"Normálně",#N/A,FALSE,"Knihy";#N/A,#N/A,FALSE,"Směny3"}</definedName>
    <definedName name="jiná" localSheetId="12" hidden="1">{"Normálně",#N/A,FALSE,"Knihy";#N/A,#N/A,FALSE,"Směny3"}</definedName>
    <definedName name="jiná" localSheetId="16" hidden="1">{"Normálně",#N/A,FALSE,"Knihy";#N/A,#N/A,FALSE,"Směny3"}</definedName>
    <definedName name="jiná" localSheetId="11" hidden="1">{"Normálně",#N/A,FALSE,"Knihy";#N/A,#N/A,FALSE,"Směny3"}</definedName>
    <definedName name="jiná" localSheetId="17" hidden="1">{"Normálně",#N/A,FALSE,"Knihy";#N/A,#N/A,FALSE,"Směny3"}</definedName>
    <definedName name="jiná" localSheetId="15" hidden="1">{"Normálně",#N/A,FALSE,"Knihy";#N/A,#N/A,FALSE,"Směny3"}</definedName>
    <definedName name="jiná" localSheetId="9" hidden="1">{"Normálně",#N/A,FALSE,"Knihy";#N/A,#N/A,FALSE,"Směny3"}</definedName>
    <definedName name="jiná" localSheetId="6" hidden="1">{"Normálně",#N/A,FALSE,"Knihy";#N/A,#N/A,FALSE,"Směny3"}</definedName>
    <definedName name="jiná" localSheetId="7" hidden="1">{"Normálně",#N/A,FALSE,"Knihy";#N/A,#N/A,FALSE,"Směny3"}</definedName>
    <definedName name="jiná" localSheetId="8" hidden="1">{"Normálně",#N/A,FALSE,"Knihy";#N/A,#N/A,FALSE,"Směny3"}</definedName>
    <definedName name="jiná" hidden="1">{"Normálně",#N/A,FALSE,"Knihy";#N/A,#N/A,FALSE,"Směny3"}</definedName>
    <definedName name="jinačí" localSheetId="12" hidden="1">{"Normálně",#N/A,FALSE,"Knihy";#N/A,#N/A,FALSE,"Směny3"}</definedName>
    <definedName name="jinačí" localSheetId="16" hidden="1">{"Normálně",#N/A,FALSE,"Knihy";#N/A,#N/A,FALSE,"Směny3"}</definedName>
    <definedName name="jinačí" localSheetId="11" hidden="1">{"Normálně",#N/A,FALSE,"Knihy";#N/A,#N/A,FALSE,"Směny3"}</definedName>
    <definedName name="jinačí" localSheetId="17" hidden="1">{"Normálně",#N/A,FALSE,"Knihy";#N/A,#N/A,FALSE,"Směny3"}</definedName>
    <definedName name="jinačí" localSheetId="15" hidden="1">{"Normálně",#N/A,FALSE,"Knihy";#N/A,#N/A,FALSE,"Směny3"}</definedName>
    <definedName name="jinačí" localSheetId="9" hidden="1">{"Normálně",#N/A,FALSE,"Knihy";#N/A,#N/A,FALSE,"Směny3"}</definedName>
    <definedName name="jinačí" localSheetId="6" hidden="1">{"Normálně",#N/A,FALSE,"Knihy";#N/A,#N/A,FALSE,"Směny3"}</definedName>
    <definedName name="jinačí" localSheetId="7" hidden="1">{"Normálně",#N/A,FALSE,"Knihy";#N/A,#N/A,FALSE,"Směny3"}</definedName>
    <definedName name="jinačí" localSheetId="8" hidden="1">{"Normálně",#N/A,FALSE,"Knihy";#N/A,#N/A,FALSE,"Směny3"}</definedName>
    <definedName name="jinačí" hidden="1">{"Normálně",#N/A,FALSE,"Knihy";#N/A,#N/A,FALSE,"Směny3"}</definedName>
    <definedName name="jinej" localSheetId="12" hidden="1">{"Normálně",#N/A,FALSE,"Knihy";#N/A,#N/A,FALSE,"Směny3"}</definedName>
    <definedName name="jinej" localSheetId="16" hidden="1">{"Normálně",#N/A,FALSE,"Knihy";#N/A,#N/A,FALSE,"Směny3"}</definedName>
    <definedName name="jinej" localSheetId="11" hidden="1">{"Normálně",#N/A,FALSE,"Knihy";#N/A,#N/A,FALSE,"Směny3"}</definedName>
    <definedName name="jinej" localSheetId="17" hidden="1">{"Normálně",#N/A,FALSE,"Knihy";#N/A,#N/A,FALSE,"Směny3"}</definedName>
    <definedName name="jinej" localSheetId="15" hidden="1">{"Normálně",#N/A,FALSE,"Knihy";#N/A,#N/A,FALSE,"Směny3"}</definedName>
    <definedName name="jinej" localSheetId="9" hidden="1">{"Normálně",#N/A,FALSE,"Knihy";#N/A,#N/A,FALSE,"Směny3"}</definedName>
    <definedName name="jinej" localSheetId="6" hidden="1">{"Normálně",#N/A,FALSE,"Knihy";#N/A,#N/A,FALSE,"Směny3"}</definedName>
    <definedName name="jinej" localSheetId="7" hidden="1">{"Normálně",#N/A,FALSE,"Knihy";#N/A,#N/A,FALSE,"Směny3"}</definedName>
    <definedName name="jinej" localSheetId="8" hidden="1">{"Normálně",#N/A,FALSE,"Knihy";#N/A,#N/A,FALSE,"Směny3"}</definedName>
    <definedName name="jinej" hidden="1">{"Normálně",#N/A,FALSE,"Knihy";#N/A,#N/A,FALSE,"Směny3"}</definedName>
    <definedName name="kde" localSheetId="12" hidden="1">{"Normálně",#N/A,FALSE,"Knihy";#N/A,#N/A,FALSE,"Směny3"}</definedName>
    <definedName name="kde" localSheetId="11" hidden="1">{"Normálně",#N/A,FALSE,"Knihy";#N/A,#N/A,FALSE,"Směny3"}</definedName>
    <definedName name="kde" localSheetId="15" hidden="1">{"Normálně",#N/A,FALSE,"Knihy";#N/A,#N/A,FALSE,"Směny3"}</definedName>
    <definedName name="kde" hidden="1">{"Normálně",#N/A,FALSE,"Knihy";#N/A,#N/A,FALSE,"Směny3"}</definedName>
    <definedName name="kjgfjfkgh" localSheetId="12" hidden="1">{"Normálně",#N/A,FALSE,"Knihy";#N/A,#N/A,FALSE,"Směny3"}</definedName>
    <definedName name="kjgfjfkgh" localSheetId="16" hidden="1">{"Normálně",#N/A,FALSE,"Knihy";#N/A,#N/A,FALSE,"Směny3"}</definedName>
    <definedName name="kjgfjfkgh" localSheetId="11" hidden="1">{"Normálně",#N/A,FALSE,"Knihy";#N/A,#N/A,FALSE,"Směny3"}</definedName>
    <definedName name="kjgfjfkgh" localSheetId="17" hidden="1">{"Normálně",#N/A,FALSE,"Knihy";#N/A,#N/A,FALSE,"Směny3"}</definedName>
    <definedName name="kjgfjfkgh" localSheetId="15" hidden="1">{"Normálně",#N/A,FALSE,"Knihy";#N/A,#N/A,FALSE,"Směny3"}</definedName>
    <definedName name="kjgfjfkgh" localSheetId="9" hidden="1">{"Normálně",#N/A,FALSE,"Knihy";#N/A,#N/A,FALSE,"Směny3"}</definedName>
    <definedName name="kjgfjfkgh" localSheetId="6" hidden="1">{"Normálně",#N/A,FALSE,"Knihy";#N/A,#N/A,FALSE,"Směny3"}</definedName>
    <definedName name="kjgfjfkgh" localSheetId="7" hidden="1">{"Normálně",#N/A,FALSE,"Knihy";#N/A,#N/A,FALSE,"Směny3"}</definedName>
    <definedName name="kjgfjfkgh" localSheetId="8" hidden="1">{"Normálně",#N/A,FALSE,"Knihy";#N/A,#N/A,FALSE,"Směny3"}</definedName>
    <definedName name="kjgfjfkgh" hidden="1">{"Normálně",#N/A,FALSE,"Knihy";#N/A,#N/A,FALSE,"Směny3"}</definedName>
    <definedName name="kk" localSheetId="12" hidden="1">{"Normálně",#N/A,FALSE,"Knihy";#N/A,#N/A,FALSE,"Směny3"}</definedName>
    <definedName name="kk" localSheetId="11" hidden="1">{"Normálně",#N/A,FALSE,"Knihy";#N/A,#N/A,FALSE,"Směny3"}</definedName>
    <definedName name="kk" localSheetId="15" hidden="1">{"Normálně",#N/A,FALSE,"Knihy";#N/A,#N/A,FALSE,"Směny3"}</definedName>
    <definedName name="kk" localSheetId="9" hidden="1">{"Normálně",#N/A,FALSE,"Knihy";#N/A,#N/A,FALSE,"Směny3"}</definedName>
    <definedName name="kk" localSheetId="6" hidden="1">{"Normálně",#N/A,FALSE,"Knihy";#N/A,#N/A,FALSE,"Směny3"}</definedName>
    <definedName name="kk" localSheetId="7" hidden="1">{"Normálně",#N/A,FALSE,"Knihy";#N/A,#N/A,FALSE,"Směny3"}</definedName>
    <definedName name="kk" localSheetId="8" hidden="1">{"Normálně",#N/A,FALSE,"Knihy";#N/A,#N/A,FALSE,"Směny3"}</definedName>
    <definedName name="kk" hidden="1">{"Normálně",#N/A,FALSE,"Knihy";#N/A,#N/A,FALSE,"Směny3"}</definedName>
    <definedName name="_xlnm.Criteria" localSheetId="14">'rozšírený filter'!$C$1:$G$3</definedName>
    <definedName name="Legenda">[1]Knihy!$A$9,[1]Knihy!$A$3:$A$9,[1]Knihy!$B$3:$G$3</definedName>
    <definedName name="mzdy_legenda">'[1]Mzdy '!$A$3:$A$10,'[1]Mzdy '!$B$3:$I$3</definedName>
    <definedName name="mzdy_vzorce">'[1]Mzdy '!$F$4:$J$10,'[1]Mzdy '!$B$10:$C$10,'[1]Mzdy '!$D$10,'[1]Mzdy '!$E$10,'[1]Mzdy '!$E$4:$E$9</definedName>
    <definedName name="netuším" localSheetId="12" hidden="1">{"Normálně",#N/A,FALSE,"Knihy";#N/A,#N/A,FALSE,"Směny3"}</definedName>
    <definedName name="netuším" localSheetId="16" hidden="1">{"Normálně",#N/A,FALSE,"Knihy";#N/A,#N/A,FALSE,"Směny3"}</definedName>
    <definedName name="netuším" localSheetId="11" hidden="1">{"Normálně",#N/A,FALSE,"Knihy";#N/A,#N/A,FALSE,"Směny3"}</definedName>
    <definedName name="netuším" localSheetId="17" hidden="1">{"Normálně",#N/A,FALSE,"Knihy";#N/A,#N/A,FALSE,"Směny3"}</definedName>
    <definedName name="netuším" localSheetId="15" hidden="1">{"Normálně",#N/A,FALSE,"Knihy";#N/A,#N/A,FALSE,"Směny3"}</definedName>
    <definedName name="netuším" localSheetId="9" hidden="1">{"Normálně",#N/A,FALSE,"Knihy";#N/A,#N/A,FALSE,"Směny3"}</definedName>
    <definedName name="netuším" localSheetId="6" hidden="1">{"Normálně",#N/A,FALSE,"Knihy";#N/A,#N/A,FALSE,"Směny3"}</definedName>
    <definedName name="netuším" localSheetId="7" hidden="1">{"Normálně",#N/A,FALSE,"Knihy";#N/A,#N/A,FALSE,"Směny3"}</definedName>
    <definedName name="netuším" localSheetId="8" hidden="1">{"Normálně",#N/A,FALSE,"Knihy";#N/A,#N/A,FALSE,"Směny3"}</definedName>
    <definedName name="netuším" hidden="1">{"Normálně",#N/A,FALSE,"Knihy";#N/A,#N/A,FALSE,"Směny3"}</definedName>
    <definedName name="nevědět" localSheetId="12" hidden="1">{"Normálně",#N/A,FALSE,"Knihy";#N/A,#N/A,FALSE,"Směny3"}</definedName>
    <definedName name="nevědět" localSheetId="16" hidden="1">{"Normálně",#N/A,FALSE,"Knihy";#N/A,#N/A,FALSE,"Směny3"}</definedName>
    <definedName name="nevědět" localSheetId="11" hidden="1">{"Normálně",#N/A,FALSE,"Knihy";#N/A,#N/A,FALSE,"Směny3"}</definedName>
    <definedName name="nevědět" localSheetId="17" hidden="1">{"Normálně",#N/A,FALSE,"Knihy";#N/A,#N/A,FALSE,"Směny3"}</definedName>
    <definedName name="nevědět" localSheetId="15" hidden="1">{"Normálně",#N/A,FALSE,"Knihy";#N/A,#N/A,FALSE,"Směny3"}</definedName>
    <definedName name="nevědět" localSheetId="9" hidden="1">{"Normálně",#N/A,FALSE,"Knihy";#N/A,#N/A,FALSE,"Směny3"}</definedName>
    <definedName name="nevědět" localSheetId="6" hidden="1">{"Normálně",#N/A,FALSE,"Knihy";#N/A,#N/A,FALSE,"Směny3"}</definedName>
    <definedName name="nevědět" localSheetId="7" hidden="1">{"Normálně",#N/A,FALSE,"Knihy";#N/A,#N/A,FALSE,"Směny3"}</definedName>
    <definedName name="nevědět" localSheetId="8" hidden="1">{"Normálně",#N/A,FALSE,"Knihy";#N/A,#N/A,FALSE,"Směny3"}</definedName>
    <definedName name="nevědět" hidden="1">{"Normálně",#N/A,FALSE,"Knihy";#N/A,#N/A,FALSE,"Směny3"}</definedName>
    <definedName name="nevím" localSheetId="12" hidden="1">{"Normálně",#N/A,FALSE,"Knihy";#N/A,#N/A,FALSE,"Směny3"}</definedName>
    <definedName name="nevím" localSheetId="16" hidden="1">{"Normálně",#N/A,FALSE,"Knihy";#N/A,#N/A,FALSE,"Směny3"}</definedName>
    <definedName name="nevím" localSheetId="11" hidden="1">{"Normálně",#N/A,FALSE,"Knihy";#N/A,#N/A,FALSE,"Směny3"}</definedName>
    <definedName name="nevím" localSheetId="17" hidden="1">{"Normálně",#N/A,FALSE,"Knihy";#N/A,#N/A,FALSE,"Směny3"}</definedName>
    <definedName name="nevím" localSheetId="15" hidden="1">{"Normálně",#N/A,FALSE,"Knihy";#N/A,#N/A,FALSE,"Směny3"}</definedName>
    <definedName name="nevím" localSheetId="9" hidden="1">{"Normálně",#N/A,FALSE,"Knihy";#N/A,#N/A,FALSE,"Směny3"}</definedName>
    <definedName name="nevím" localSheetId="6" hidden="1">{"Normálně",#N/A,FALSE,"Knihy";#N/A,#N/A,FALSE,"Směny3"}</definedName>
    <definedName name="nevím" localSheetId="7" hidden="1">{"Normálně",#N/A,FALSE,"Knihy";#N/A,#N/A,FALSE,"Směny3"}</definedName>
    <definedName name="nevím" localSheetId="8" hidden="1">{"Normálně",#N/A,FALSE,"Knihy";#N/A,#N/A,FALSE,"Směny3"}</definedName>
    <definedName name="nevím" hidden="1">{"Normálně",#N/A,FALSE,"Knihy";#N/A,#N/A,FALSE,"Směny3"}</definedName>
    <definedName name="operand">[2]!cislo</definedName>
    <definedName name="pokusák" localSheetId="12" hidden="1">{"Normálně",#N/A,FALSE,"Knihy";#N/A,#N/A,FALSE,"Směny3"}</definedName>
    <definedName name="pokusák" localSheetId="16" hidden="1">{"Normálně",#N/A,FALSE,"Knihy";#N/A,#N/A,FALSE,"Směny3"}</definedName>
    <definedName name="pokusák" localSheetId="11" hidden="1">{"Normálně",#N/A,FALSE,"Knihy";#N/A,#N/A,FALSE,"Směny3"}</definedName>
    <definedName name="pokusák" localSheetId="17" hidden="1">{"Normálně",#N/A,FALSE,"Knihy";#N/A,#N/A,FALSE,"Směny3"}</definedName>
    <definedName name="pokusák" localSheetId="15" hidden="1">{"Normálně",#N/A,FALSE,"Knihy";#N/A,#N/A,FALSE,"Směny3"}</definedName>
    <definedName name="pokusák" localSheetId="9" hidden="1">{"Normálně",#N/A,FALSE,"Knihy";#N/A,#N/A,FALSE,"Směny3"}</definedName>
    <definedName name="pokusák" localSheetId="6" hidden="1">{"Normálně",#N/A,FALSE,"Knihy";#N/A,#N/A,FALSE,"Směny3"}</definedName>
    <definedName name="pokusák" localSheetId="7" hidden="1">{"Normálně",#N/A,FALSE,"Knihy";#N/A,#N/A,FALSE,"Směny3"}</definedName>
    <definedName name="pokusák" localSheetId="8" hidden="1">{"Normálně",#N/A,FALSE,"Knihy";#N/A,#N/A,FALSE,"Směny3"}</definedName>
    <definedName name="pokusák" hidden="1">{"Normálně",#N/A,FALSE,"Knihy";#N/A,#N/A,FALSE,"Směny3"}</definedName>
    <definedName name="Příplatek" localSheetId="3">[1]Mzdy2!#REF!</definedName>
    <definedName name="Příplatek" localSheetId="2">[1]Mzdy2!#REF!</definedName>
    <definedName name="Příplatek" localSheetId="11">[1]Mzdy2!#REF!</definedName>
    <definedName name="Příplatek">[1]Mzdy2!#REF!</definedName>
    <definedName name="texty" hidden="1">{"Normálně",#N/A,FALSE,"Knihy";#N/A,#N/A,FALSE,"Směny3"}</definedName>
    <definedName name="Titul_a_součty">[1]Trafika!$A$3:$J$3,[1]Trafika!$A$23:$J$23</definedName>
    <definedName name="vek" localSheetId="12" hidden="1">{"Normálně",#N/A,FALSE,"Knihy";#N/A,#N/A,FALSE,"Směny3"}</definedName>
    <definedName name="vek" localSheetId="16" hidden="1">{"Normálně",#N/A,FALSE,"Knihy";#N/A,#N/A,FALSE,"Směny3"}</definedName>
    <definedName name="vek" localSheetId="11" hidden="1">{"Normálně",#N/A,FALSE,"Knihy";#N/A,#N/A,FALSE,"Směny3"}</definedName>
    <definedName name="vek" localSheetId="17" hidden="1">{"Normálně",#N/A,FALSE,"Knihy";#N/A,#N/A,FALSE,"Směny3"}</definedName>
    <definedName name="vek" localSheetId="15" hidden="1">{"Normálně",#N/A,FALSE,"Knihy";#N/A,#N/A,FALSE,"Směny3"}</definedName>
    <definedName name="vek" localSheetId="9" hidden="1">{"Normálně",#N/A,FALSE,"Knihy";#N/A,#N/A,FALSE,"Směny3"}</definedName>
    <definedName name="vek" localSheetId="6" hidden="1">{"Normálně",#N/A,FALSE,"Knihy";#N/A,#N/A,FALSE,"Směny3"}</definedName>
    <definedName name="vek" localSheetId="7" hidden="1">{"Normálně",#N/A,FALSE,"Knihy";#N/A,#N/A,FALSE,"Směny3"}</definedName>
    <definedName name="vek" localSheetId="8" hidden="1">{"Normálně",#N/A,FALSE,"Knihy";#N/A,#N/A,FALSE,"Směny3"}</definedName>
    <definedName name="vek" hidden="1">{"Normálně",#N/A,FALSE,"Knihy";#N/A,#N/A,FALSE,"Směny3"}</definedName>
    <definedName name="VK" localSheetId="3">#REF!</definedName>
    <definedName name="VK" localSheetId="2">#REF!</definedName>
    <definedName name="VK" localSheetId="11">#REF!</definedName>
    <definedName name="VK">#REF!</definedName>
    <definedName name="VKkrit" localSheetId="3">#REF!</definedName>
    <definedName name="VKkrit" localSheetId="2">#REF!</definedName>
    <definedName name="VKkrit" localSheetId="11">#REF!</definedName>
    <definedName name="VKkrit">#REF!</definedName>
    <definedName name="Výpočty">[1]Knihy!$G$4:$G$9,[1]Knihy!$B$9:$F$9</definedName>
    <definedName name="wrn.Pokusná." localSheetId="12" hidden="1">{"Normálně",#N/A,FALSE,"Knihy";#N/A,#N/A,FALSE,"Směny3"}</definedName>
    <definedName name="wrn.Pokusná." localSheetId="16" hidden="1">{"Normálně",#N/A,FALSE,"Knihy";#N/A,#N/A,FALSE,"Směny3"}</definedName>
    <definedName name="wrn.Pokusná." localSheetId="11" hidden="1">{"Normálně",#N/A,FALSE,"Knihy";#N/A,#N/A,FALSE,"Směny3"}</definedName>
    <definedName name="wrn.Pokusná." localSheetId="17" hidden="1">{"Normálně",#N/A,FALSE,"Knihy";#N/A,#N/A,FALSE,"Směny3"}</definedName>
    <definedName name="wrn.Pokusná." localSheetId="15" hidden="1">{"Normálně",#N/A,FALSE,"Knihy";#N/A,#N/A,FALSE,"Směny3"}</definedName>
    <definedName name="wrn.Pokusná." localSheetId="9" hidden="1">{"Normálně",#N/A,FALSE,"Knihy";#N/A,#N/A,FALSE,"Směny3"}</definedName>
    <definedName name="wrn.Pokusná." localSheetId="6" hidden="1">{"Normálně",#N/A,FALSE,"Knihy";#N/A,#N/A,FALSE,"Směny3"}</definedName>
    <definedName name="wrn.Pokusná." localSheetId="7" hidden="1">{"Normálně",#N/A,FALSE,"Knihy";#N/A,#N/A,FALSE,"Směny3"}</definedName>
    <definedName name="wrn.Pokusná." localSheetId="8" hidden="1">{"Normálně",#N/A,FALSE,"Knihy";#N/A,#N/A,FALSE,"Směny3"}</definedName>
    <definedName name="wrn.Pokusná." hidden="1">{"Normálně",#N/A,FALSE,"Knihy";#N/A,#N/A,FALSE,"Směny3"}</definedName>
    <definedName name="Z">[3]Cena!$C$8</definedName>
    <definedName name="Zmin" localSheetId="3">#REF!</definedName>
    <definedName name="Zmin" localSheetId="2">#REF!</definedName>
    <definedName name="Zmin" localSheetId="11">#REF!</definedName>
    <definedName name="Zmin">#REF!</definedName>
  </definedNames>
  <calcPr calcId="162913"/>
  <pivotCaches>
    <pivotCache cacheId="0" r:id="rId26"/>
  </pivotCaches>
</workbook>
</file>

<file path=xl/calcChain.xml><?xml version="1.0" encoding="utf-8"?>
<calcChain xmlns="http://schemas.openxmlformats.org/spreadsheetml/2006/main">
  <c r="D4" i="26" l="1"/>
  <c r="E4" i="26"/>
  <c r="F4" i="26"/>
  <c r="G4" i="26"/>
  <c r="H4" i="26"/>
  <c r="H7" i="26" s="1"/>
  <c r="I4" i="26"/>
  <c r="I7" i="26" s="1"/>
  <c r="D5" i="26"/>
  <c r="E5" i="26"/>
  <c r="F5" i="26"/>
  <c r="G5" i="26"/>
  <c r="H5" i="26"/>
  <c r="I5" i="26"/>
  <c r="E6" i="26"/>
  <c r="F6" i="26"/>
  <c r="F7" i="26" s="1"/>
  <c r="G6" i="26"/>
  <c r="G7" i="26" s="1"/>
  <c r="H6" i="26"/>
  <c r="I6" i="26"/>
  <c r="J6" i="26"/>
  <c r="K6" i="26"/>
  <c r="L6" i="26"/>
  <c r="D7" i="26"/>
  <c r="E7" i="26"/>
  <c r="J7" i="26"/>
  <c r="K7" i="26"/>
  <c r="L7" i="26"/>
  <c r="D8" i="26"/>
  <c r="D10" i="26" s="1"/>
  <c r="E8" i="26"/>
  <c r="F8" i="26"/>
  <c r="G8" i="26"/>
  <c r="H8" i="26"/>
  <c r="I8" i="26"/>
  <c r="E9" i="26"/>
  <c r="F9" i="26"/>
  <c r="G9" i="26"/>
  <c r="G10" i="26" s="1"/>
  <c r="H9" i="26"/>
  <c r="H10" i="26" s="1"/>
  <c r="I9" i="26"/>
  <c r="I10" i="26" s="1"/>
  <c r="J9" i="26"/>
  <c r="J10" i="26" s="1"/>
  <c r="K9" i="26"/>
  <c r="L9" i="26"/>
  <c r="E10" i="26"/>
  <c r="F10" i="26"/>
  <c r="K10" i="26"/>
  <c r="L10" i="26"/>
  <c r="D11" i="26"/>
  <c r="D14" i="26" s="1"/>
  <c r="E11" i="26"/>
  <c r="E14" i="26" s="1"/>
  <c r="F11" i="26"/>
  <c r="F14" i="26" s="1"/>
  <c r="G11" i="26"/>
  <c r="G14" i="26" s="1"/>
  <c r="H11" i="26"/>
  <c r="I11" i="26"/>
  <c r="D12" i="26"/>
  <c r="E12" i="26"/>
  <c r="F12" i="26"/>
  <c r="G12" i="26"/>
  <c r="H12" i="26"/>
  <c r="I12" i="26"/>
  <c r="E13" i="26"/>
  <c r="F13" i="26"/>
  <c r="G13" i="26"/>
  <c r="H13" i="26"/>
  <c r="I13" i="26"/>
  <c r="J13" i="26"/>
  <c r="J14" i="26" s="1"/>
  <c r="K13" i="26"/>
  <c r="K14" i="26" s="1"/>
  <c r="L13" i="26"/>
  <c r="L14" i="26" s="1"/>
  <c r="H14" i="26"/>
  <c r="I14" i="26"/>
  <c r="D15" i="26"/>
  <c r="E15" i="26"/>
  <c r="F15" i="26"/>
  <c r="G15" i="26"/>
  <c r="G18" i="26" s="1"/>
  <c r="H15" i="26"/>
  <c r="H18" i="26" s="1"/>
  <c r="I15" i="26"/>
  <c r="I18" i="26" s="1"/>
  <c r="D16" i="26"/>
  <c r="E16" i="26"/>
  <c r="F16" i="26"/>
  <c r="G16" i="26"/>
  <c r="H16" i="26"/>
  <c r="I16" i="26"/>
  <c r="E17" i="26"/>
  <c r="E18" i="26" s="1"/>
  <c r="F17" i="26"/>
  <c r="F18" i="26" s="1"/>
  <c r="G17" i="26"/>
  <c r="H17" i="26"/>
  <c r="I17" i="26"/>
  <c r="J17" i="26"/>
  <c r="K17" i="26"/>
  <c r="L17" i="26"/>
  <c r="D18" i="26"/>
  <c r="J18" i="26"/>
  <c r="K18" i="26"/>
  <c r="L18" i="26"/>
  <c r="D19" i="26"/>
  <c r="D22" i="26" s="1"/>
  <c r="E19" i="26"/>
  <c r="E22" i="26" s="1"/>
  <c r="F19" i="26"/>
  <c r="G19" i="26"/>
  <c r="H19" i="26"/>
  <c r="I19" i="26"/>
  <c r="D20" i="26"/>
  <c r="E20" i="26"/>
  <c r="F20" i="26"/>
  <c r="G20" i="26"/>
  <c r="H20" i="26"/>
  <c r="I20" i="26"/>
  <c r="E21" i="26"/>
  <c r="F21" i="26"/>
  <c r="G21" i="26"/>
  <c r="H21" i="26"/>
  <c r="H22" i="26" s="1"/>
  <c r="I21" i="26"/>
  <c r="I22" i="26" s="1"/>
  <c r="J21" i="26"/>
  <c r="J22" i="26" s="1"/>
  <c r="K21" i="26"/>
  <c r="L21" i="26"/>
  <c r="L22" i="26" s="1"/>
  <c r="F22" i="26"/>
  <c r="G22" i="26"/>
  <c r="K22" i="26"/>
  <c r="B6" i="7"/>
  <c r="C6" i="7"/>
  <c r="B7" i="7"/>
  <c r="C7" i="7"/>
  <c r="B8" i="7"/>
  <c r="C8" i="7"/>
  <c r="B9" i="7"/>
  <c r="C9" i="7"/>
  <c r="B10" i="7"/>
  <c r="C10" i="7"/>
  <c r="C5" i="7"/>
  <c r="B5" i="7"/>
  <c r="G128" i="20" l="1"/>
  <c r="F128" i="20"/>
  <c r="G116" i="20"/>
  <c r="F116" i="20"/>
  <c r="G103" i="20"/>
  <c r="F103" i="20"/>
  <c r="G90" i="20"/>
  <c r="F90" i="20"/>
  <c r="G66" i="20"/>
  <c r="F66" i="20"/>
  <c r="G41" i="20"/>
  <c r="F41" i="20"/>
  <c r="G34" i="20"/>
  <c r="F34" i="20"/>
  <c r="G23" i="20"/>
  <c r="G129" i="20" s="1"/>
  <c r="F23" i="20"/>
  <c r="G8" i="20"/>
  <c r="F8" i="20"/>
  <c r="F129" i="20" l="1"/>
  <c r="N2" i="8"/>
  <c r="G244" i="19" l="1"/>
  <c r="G5" i="19"/>
  <c r="G415" i="19"/>
  <c r="G240" i="19"/>
  <c r="G410" i="19"/>
  <c r="G6" i="19"/>
  <c r="G7" i="19"/>
  <c r="G109" i="19"/>
  <c r="G343" i="19"/>
  <c r="G9" i="19"/>
  <c r="G10" i="19"/>
  <c r="G11" i="19"/>
  <c r="G12" i="19"/>
  <c r="G13" i="19"/>
  <c r="G14" i="19"/>
  <c r="G344" i="19"/>
  <c r="G409" i="19"/>
  <c r="G18" i="19"/>
  <c r="G19" i="19"/>
  <c r="G417" i="19"/>
  <c r="G16" i="19"/>
  <c r="G17" i="19"/>
  <c r="E308" i="19"/>
  <c r="G308" i="19" s="1"/>
  <c r="E309" i="19"/>
  <c r="G309" i="19" s="1"/>
  <c r="E310" i="19"/>
  <c r="G310" i="19" s="1"/>
  <c r="E311" i="19"/>
  <c r="G311" i="19" s="1"/>
  <c r="G21" i="19"/>
  <c r="G22" i="19"/>
  <c r="G23" i="19"/>
  <c r="G26" i="19"/>
  <c r="G27" i="19"/>
  <c r="G28" i="19"/>
  <c r="G30" i="19"/>
  <c r="G31" i="19"/>
  <c r="G32" i="19"/>
  <c r="G34" i="19"/>
  <c r="G35" i="19"/>
  <c r="G36" i="19"/>
  <c r="G37" i="19"/>
  <c r="G39" i="19"/>
  <c r="G40" i="19"/>
  <c r="G42" i="19"/>
  <c r="G43" i="19"/>
  <c r="G44" i="19"/>
  <c r="F41" i="19"/>
  <c r="G41" i="19" s="1"/>
  <c r="G48" i="19"/>
  <c r="G49" i="19"/>
  <c r="G50" i="19"/>
  <c r="G51" i="19"/>
  <c r="G52" i="19"/>
  <c r="G53" i="19"/>
  <c r="G54" i="19"/>
  <c r="G55" i="19"/>
  <c r="G56" i="19"/>
  <c r="G58" i="19"/>
  <c r="G59" i="19"/>
  <c r="G60" i="19"/>
  <c r="G61" i="19"/>
  <c r="G62" i="19"/>
  <c r="G63" i="19"/>
  <c r="G64" i="19"/>
  <c r="G65" i="19"/>
  <c r="G67" i="19"/>
  <c r="G68" i="19"/>
  <c r="G70" i="19"/>
  <c r="G71" i="19"/>
  <c r="G76" i="19"/>
  <c r="G77" i="19"/>
  <c r="G199" i="19"/>
  <c r="G75" i="19"/>
  <c r="G79" i="19"/>
  <c r="G80" i="19"/>
  <c r="G81" i="19"/>
  <c r="G83" i="19"/>
  <c r="G85" i="19"/>
  <c r="G84" i="19"/>
  <c r="G89" i="19"/>
  <c r="G90" i="19"/>
  <c r="G91" i="19"/>
  <c r="G92" i="19"/>
  <c r="G93" i="19"/>
  <c r="G94" i="19"/>
  <c r="G95" i="19"/>
  <c r="G96" i="19"/>
  <c r="G97" i="19"/>
  <c r="G340" i="19"/>
  <c r="G166" i="19"/>
  <c r="G525" i="19"/>
  <c r="G350" i="19"/>
  <c r="G305" i="19"/>
  <c r="G279" i="19"/>
  <c r="G495" i="19"/>
  <c r="G443" i="19"/>
  <c r="G314" i="19"/>
  <c r="G205" i="19"/>
  <c r="G206" i="19"/>
  <c r="G524" i="19"/>
  <c r="G416" i="19"/>
  <c r="G412" i="19"/>
  <c r="G273" i="19"/>
  <c r="G274" i="19"/>
  <c r="G110" i="19"/>
  <c r="G101" i="19"/>
  <c r="G102" i="19"/>
  <c r="G103" i="19"/>
  <c r="G104" i="19"/>
  <c r="G105" i="19"/>
  <c r="G106" i="19"/>
  <c r="G107" i="19"/>
  <c r="G108" i="19"/>
  <c r="G112" i="19"/>
  <c r="G113" i="19"/>
  <c r="G114" i="19"/>
  <c r="G116" i="19"/>
  <c r="G117" i="19"/>
  <c r="G118" i="19"/>
  <c r="G119" i="19"/>
  <c r="G121" i="19"/>
  <c r="G122" i="19"/>
  <c r="G123" i="19"/>
  <c r="G124" i="19"/>
  <c r="G125" i="19"/>
  <c r="G127" i="19"/>
  <c r="G128" i="19"/>
  <c r="G129" i="19"/>
  <c r="G232" i="19"/>
  <c r="G167" i="19"/>
  <c r="G526" i="19"/>
  <c r="G348" i="19"/>
  <c r="G306" i="19"/>
  <c r="G170" i="19"/>
  <c r="G347" i="19"/>
  <c r="G233" i="19"/>
  <c r="G413" i="19"/>
  <c r="G441" i="19"/>
  <c r="G268" i="19"/>
  <c r="G312" i="19"/>
  <c r="G280" i="19"/>
  <c r="G134" i="19"/>
  <c r="G135" i="19"/>
  <c r="G136" i="19"/>
  <c r="G137" i="19"/>
  <c r="G138" i="19"/>
  <c r="G139" i="19"/>
  <c r="G140" i="19"/>
  <c r="G141" i="19"/>
  <c r="G142" i="19"/>
  <c r="G144" i="19"/>
  <c r="G145" i="19"/>
  <c r="G146" i="19"/>
  <c r="G148" i="19"/>
  <c r="G149" i="19"/>
  <c r="G150" i="19"/>
  <c r="G151" i="19"/>
  <c r="G153" i="19"/>
  <c r="G154" i="19"/>
  <c r="G155" i="19"/>
  <c r="G156" i="19"/>
  <c r="G157" i="19"/>
  <c r="G159" i="19"/>
  <c r="G160" i="19"/>
  <c r="G161" i="19"/>
  <c r="G162" i="19"/>
  <c r="G527" i="19"/>
  <c r="G349" i="19"/>
  <c r="G307" i="19"/>
  <c r="G381" i="19"/>
  <c r="G198" i="19"/>
  <c r="G200" i="19"/>
  <c r="G322" i="19"/>
  <c r="G304" i="19"/>
  <c r="G168" i="19"/>
  <c r="G169" i="19"/>
  <c r="G171" i="19"/>
  <c r="G173" i="19"/>
  <c r="G174" i="19"/>
  <c r="G175" i="19"/>
  <c r="G177" i="19"/>
  <c r="G178" i="19"/>
  <c r="G179" i="19"/>
  <c r="G180" i="19"/>
  <c r="G182" i="19"/>
  <c r="G183" i="19"/>
  <c r="G184" i="19"/>
  <c r="G185" i="19"/>
  <c r="G186" i="19"/>
  <c r="G188" i="19"/>
  <c r="G189" i="19"/>
  <c r="G190" i="19"/>
  <c r="G191" i="19"/>
  <c r="G235" i="19"/>
  <c r="G352" i="19"/>
  <c r="G351" i="19"/>
  <c r="G345" i="19"/>
  <c r="G414" i="19"/>
  <c r="G315" i="19"/>
  <c r="G358" i="19"/>
  <c r="G196" i="19"/>
  <c r="G442" i="19"/>
  <c r="G201" i="19"/>
  <c r="G197" i="19"/>
  <c r="G382" i="19"/>
  <c r="G313" i="19"/>
  <c r="G316" i="19"/>
  <c r="G195" i="19"/>
  <c r="G202" i="19"/>
  <c r="G203" i="19"/>
  <c r="G204" i="19"/>
  <c r="G207" i="19"/>
  <c r="G212" i="19"/>
  <c r="G213" i="19"/>
  <c r="G214" i="19"/>
  <c r="G215" i="19"/>
  <c r="G217" i="19"/>
  <c r="G219" i="19"/>
  <c r="G221" i="19"/>
  <c r="G223" i="19"/>
  <c r="G224" i="19"/>
  <c r="G225" i="19"/>
  <c r="G226" i="19"/>
  <c r="G227" i="19"/>
  <c r="G228" i="19"/>
  <c r="G445" i="19"/>
  <c r="G496" i="19"/>
  <c r="G276" i="19"/>
  <c r="G269" i="19"/>
  <c r="G378" i="19"/>
  <c r="G237" i="19"/>
  <c r="G384" i="19"/>
  <c r="G241" i="19"/>
  <c r="G377" i="19"/>
  <c r="G411" i="19"/>
  <c r="G234" i="19"/>
  <c r="G236" i="19"/>
  <c r="G238" i="19"/>
  <c r="G239" i="19"/>
  <c r="G242" i="19"/>
  <c r="G243" i="19"/>
  <c r="G246" i="19"/>
  <c r="G247" i="19"/>
  <c r="G248" i="19"/>
  <c r="G250" i="19"/>
  <c r="G251" i="19"/>
  <c r="G252" i="19"/>
  <c r="G255" i="19"/>
  <c r="G256" i="19"/>
  <c r="G257" i="19"/>
  <c r="G258" i="19"/>
  <c r="G259" i="19"/>
  <c r="G261" i="19"/>
  <c r="G262" i="19"/>
  <c r="G263" i="19"/>
  <c r="G264" i="19"/>
  <c r="G469" i="19"/>
  <c r="G277" i="19"/>
  <c r="G385" i="19"/>
  <c r="G379" i="19"/>
  <c r="G497" i="19"/>
  <c r="G270" i="19"/>
  <c r="G341" i="19"/>
  <c r="G346" i="19"/>
  <c r="G383" i="19"/>
  <c r="G271" i="19"/>
  <c r="G272" i="19"/>
  <c r="G275" i="19"/>
  <c r="G278" i="19"/>
  <c r="G282" i="19"/>
  <c r="G283" i="19"/>
  <c r="G284" i="19"/>
  <c r="G286" i="19"/>
  <c r="G287" i="19"/>
  <c r="G288" i="19"/>
  <c r="G291" i="19"/>
  <c r="G292" i="19"/>
  <c r="G293" i="19"/>
  <c r="G294" i="19"/>
  <c r="G295" i="19"/>
  <c r="G297" i="19"/>
  <c r="G298" i="19"/>
  <c r="G299" i="19"/>
  <c r="G300" i="19"/>
  <c r="G470" i="19"/>
  <c r="G376" i="19"/>
  <c r="G498" i="19"/>
  <c r="G380" i="19"/>
  <c r="G471" i="19"/>
  <c r="G318" i="19"/>
  <c r="G319" i="19"/>
  <c r="G320" i="19"/>
  <c r="G323" i="19"/>
  <c r="G324" i="19"/>
  <c r="G327" i="19"/>
  <c r="G328" i="19"/>
  <c r="G329" i="19"/>
  <c r="G331" i="19"/>
  <c r="G333" i="19"/>
  <c r="G334" i="19"/>
  <c r="G335" i="19"/>
  <c r="G336" i="19"/>
  <c r="G499" i="19"/>
  <c r="G500" i="19"/>
  <c r="G342" i="19"/>
  <c r="G354" i="19"/>
  <c r="G355" i="19"/>
  <c r="G356" i="19"/>
  <c r="G359" i="19"/>
  <c r="G360" i="19"/>
  <c r="G361" i="19"/>
  <c r="G363" i="19"/>
  <c r="G364" i="19"/>
  <c r="G365" i="19"/>
  <c r="G366" i="19"/>
  <c r="G367" i="19"/>
  <c r="G369" i="19"/>
  <c r="G371" i="19"/>
  <c r="G372" i="19"/>
  <c r="G444" i="19"/>
  <c r="G387" i="19"/>
  <c r="G388" i="19"/>
  <c r="G389" i="19"/>
  <c r="G391" i="19"/>
  <c r="G392" i="19"/>
  <c r="G393" i="19"/>
  <c r="G396" i="19"/>
  <c r="G397" i="19"/>
  <c r="G398" i="19"/>
  <c r="G400" i="19"/>
  <c r="G402" i="19"/>
  <c r="G403" i="19"/>
  <c r="G404" i="19"/>
  <c r="G405" i="19"/>
  <c r="G419" i="19"/>
  <c r="G420" i="19"/>
  <c r="G421" i="19"/>
  <c r="G423" i="19"/>
  <c r="G424" i="19"/>
  <c r="G425" i="19"/>
  <c r="G428" i="19"/>
  <c r="G429" i="19"/>
  <c r="G430" i="19"/>
  <c r="G432" i="19"/>
  <c r="G434" i="19"/>
  <c r="G435" i="19"/>
  <c r="G436" i="19"/>
  <c r="G437" i="19"/>
  <c r="G447" i="19"/>
  <c r="G448" i="19"/>
  <c r="G449" i="19"/>
  <c r="G451" i="19"/>
  <c r="G452" i="19"/>
  <c r="G453" i="19"/>
  <c r="G456" i="19"/>
  <c r="G457" i="19"/>
  <c r="G458" i="19"/>
  <c r="G460" i="19"/>
  <c r="G462" i="19"/>
  <c r="G463" i="19"/>
  <c r="G464" i="19"/>
  <c r="G465" i="19"/>
  <c r="G473" i="19"/>
  <c r="G474" i="19"/>
  <c r="G475" i="19"/>
  <c r="G477" i="19"/>
  <c r="G478" i="19"/>
  <c r="G479" i="19"/>
  <c r="G482" i="19"/>
  <c r="G483" i="19"/>
  <c r="G484" i="19"/>
  <c r="G486" i="19"/>
  <c r="G488" i="19"/>
  <c r="G489" i="19"/>
  <c r="G490" i="19"/>
  <c r="G491" i="19"/>
  <c r="G502" i="19"/>
  <c r="G503" i="19"/>
  <c r="G504" i="19"/>
  <c r="G506" i="19"/>
  <c r="G507" i="19"/>
  <c r="G508" i="19"/>
  <c r="G511" i="19"/>
  <c r="G512" i="19"/>
  <c r="G513" i="19"/>
  <c r="G515" i="19"/>
  <c r="G517" i="19"/>
  <c r="G518" i="19"/>
  <c r="G519" i="19"/>
  <c r="G520" i="19"/>
  <c r="G529" i="19"/>
  <c r="G530" i="19"/>
  <c r="G531" i="19"/>
  <c r="G533" i="19"/>
  <c r="G534" i="19"/>
  <c r="G535" i="19"/>
  <c r="G538" i="19"/>
  <c r="G539" i="19"/>
  <c r="G540" i="19"/>
  <c r="G542" i="19"/>
  <c r="G544" i="19"/>
  <c r="G545" i="19"/>
  <c r="G546" i="19"/>
  <c r="G547" i="19"/>
  <c r="P2" i="8"/>
  <c r="F5" i="12"/>
  <c r="J5" i="12"/>
  <c r="K5" i="12" s="1"/>
  <c r="O5" i="12"/>
  <c r="S5" i="12"/>
  <c r="F6" i="12"/>
  <c r="J6" i="12"/>
  <c r="K6" i="12" s="1"/>
  <c r="O6" i="12"/>
  <c r="S6" i="12"/>
  <c r="F7" i="12"/>
  <c r="J7" i="12"/>
  <c r="O7" i="12"/>
  <c r="T7" i="12" s="1"/>
  <c r="S7" i="12"/>
  <c r="F8" i="12"/>
  <c r="J8" i="12"/>
  <c r="O8" i="12"/>
  <c r="S8" i="12"/>
  <c r="F9" i="12"/>
  <c r="J9" i="12"/>
  <c r="O9" i="12"/>
  <c r="T9" i="12" s="1"/>
  <c r="S9" i="12"/>
  <c r="F10" i="12"/>
  <c r="J10" i="12"/>
  <c r="K10" i="12" s="1"/>
  <c r="O10" i="12"/>
  <c r="S10" i="12"/>
  <c r="T10" i="12" s="1"/>
  <c r="U10" i="12" s="1"/>
  <c r="C11" i="12"/>
  <c r="D11" i="12"/>
  <c r="E11" i="12"/>
  <c r="G11" i="12"/>
  <c r="H11" i="12"/>
  <c r="I11" i="12"/>
  <c r="L11" i="12"/>
  <c r="M11" i="12"/>
  <c r="N11" i="12"/>
  <c r="P11" i="12"/>
  <c r="Q11" i="12"/>
  <c r="R11" i="12"/>
  <c r="F12" i="12"/>
  <c r="J12" i="12"/>
  <c r="O12" i="12"/>
  <c r="S12" i="12"/>
  <c r="F13" i="12"/>
  <c r="J13" i="12"/>
  <c r="O13" i="12"/>
  <c r="S13" i="12"/>
  <c r="T13" i="12"/>
  <c r="C14" i="12"/>
  <c r="D14" i="12"/>
  <c r="D15" i="12" s="1"/>
  <c r="E14" i="12"/>
  <c r="G14" i="12"/>
  <c r="G15" i="12" s="1"/>
  <c r="H14" i="12"/>
  <c r="I14" i="12"/>
  <c r="L14" i="12"/>
  <c r="M14" i="12"/>
  <c r="N14" i="12"/>
  <c r="N15" i="12" s="1"/>
  <c r="P14" i="12"/>
  <c r="Q14" i="12"/>
  <c r="R14" i="12"/>
  <c r="R15" i="12"/>
  <c r="G74" i="19" l="1"/>
  <c r="G211" i="19"/>
  <c r="G216" i="19"/>
  <c r="G523" i="19"/>
  <c r="G57" i="19"/>
  <c r="G260" i="19"/>
  <c r="G4" i="19"/>
  <c r="G375" i="19"/>
  <c r="G468" i="19"/>
  <c r="G66" i="19"/>
  <c r="G368" i="19"/>
  <c r="G321" i="19"/>
  <c r="G446" i="19"/>
  <c r="K8" i="12"/>
  <c r="G152" i="19"/>
  <c r="G505" i="19"/>
  <c r="M15" i="12"/>
  <c r="K12" i="12"/>
  <c r="T5" i="12"/>
  <c r="G408" i="19"/>
  <c r="G494" i="19"/>
  <c r="G82" i="19"/>
  <c r="I15" i="12"/>
  <c r="G501" i="19"/>
  <c r="F11" i="12"/>
  <c r="G450" i="19"/>
  <c r="G440" i="19"/>
  <c r="G78" i="19"/>
  <c r="Q15" i="12"/>
  <c r="E15" i="12"/>
  <c r="J11" i="12"/>
  <c r="K7" i="12"/>
  <c r="U7" i="12" s="1"/>
  <c r="G528" i="19"/>
  <c r="G472" i="19"/>
  <c r="G418" i="19"/>
  <c r="G69" i="19"/>
  <c r="G532" i="19"/>
  <c r="G476" i="19"/>
  <c r="G422" i="19"/>
  <c r="G386" i="19"/>
  <c r="G38" i="19"/>
  <c r="C15" i="12"/>
  <c r="H15" i="12"/>
  <c r="T6" i="12"/>
  <c r="U6" i="12" s="1"/>
  <c r="G390" i="19"/>
  <c r="S14" i="12"/>
  <c r="J14" i="12"/>
  <c r="O11" i="12"/>
  <c r="G543" i="19"/>
  <c r="G537" i="19"/>
  <c r="G487" i="19"/>
  <c r="G481" i="19"/>
  <c r="G433" i="19"/>
  <c r="G427" i="19"/>
  <c r="G362" i="19"/>
  <c r="G353" i="19"/>
  <c r="G332" i="19"/>
  <c r="G326" i="19"/>
  <c r="G285" i="19"/>
  <c r="G339" i="19"/>
  <c r="G254" i="19"/>
  <c r="G245" i="19"/>
  <c r="G176" i="19"/>
  <c r="G172" i="19"/>
  <c r="G158" i="19"/>
  <c r="G147" i="19"/>
  <c r="G143" i="19"/>
  <c r="G303" i="19"/>
  <c r="G231" i="19"/>
  <c r="G120" i="19"/>
  <c r="G100" i="19"/>
  <c r="G33" i="19"/>
  <c r="G29" i="19"/>
  <c r="G20" i="19"/>
  <c r="G15" i="19"/>
  <c r="O14" i="12"/>
  <c r="F14" i="12"/>
  <c r="F15" i="12" s="1"/>
  <c r="K13" i="12"/>
  <c r="U13" i="12" s="1"/>
  <c r="T12" i="12"/>
  <c r="U12" i="12" s="1"/>
  <c r="S11" i="12"/>
  <c r="K9" i="12"/>
  <c r="U9" i="12" s="1"/>
  <c r="T8" i="12"/>
  <c r="G516" i="19"/>
  <c r="G510" i="19"/>
  <c r="G461" i="19"/>
  <c r="G455" i="19"/>
  <c r="G401" i="19"/>
  <c r="G395" i="19"/>
  <c r="G357" i="19"/>
  <c r="G317" i="19"/>
  <c r="G296" i="19"/>
  <c r="G290" i="19"/>
  <c r="G281" i="19"/>
  <c r="G249" i="19"/>
  <c r="G267" i="19"/>
  <c r="G222" i="19"/>
  <c r="G194" i="19"/>
  <c r="G187" i="19"/>
  <c r="G181" i="19"/>
  <c r="G133" i="19"/>
  <c r="G165" i="19"/>
  <c r="G126" i="19"/>
  <c r="G115" i="19"/>
  <c r="G111" i="19"/>
  <c r="G88" i="19"/>
  <c r="G98" i="19" s="1"/>
  <c r="G47" i="19"/>
  <c r="G25" i="19"/>
  <c r="G8" i="19"/>
  <c r="K14" i="12"/>
  <c r="J15" i="12"/>
  <c r="U8" i="12"/>
  <c r="U5" i="12"/>
  <c r="P15" i="12"/>
  <c r="L15" i="12"/>
  <c r="G72" i="19" l="1"/>
  <c r="G86" i="19"/>
  <c r="G163" i="19"/>
  <c r="G3" i="19"/>
  <c r="G131" i="19"/>
  <c r="G229" i="19"/>
  <c r="T11" i="12"/>
  <c r="G24" i="19"/>
  <c r="G192" i="19"/>
  <c r="G373" i="19"/>
  <c r="K11" i="12"/>
  <c r="K15" i="12" s="1"/>
  <c r="S15" i="12"/>
  <c r="G301" i="19"/>
  <c r="O15" i="12"/>
  <c r="G265" i="19"/>
  <c r="T14" i="12"/>
  <c r="G466" i="19"/>
  <c r="G406" i="19"/>
  <c r="G521" i="19"/>
  <c r="G337" i="19"/>
  <c r="G438" i="19"/>
  <c r="G492" i="19"/>
  <c r="G548" i="19"/>
  <c r="T15" i="12"/>
  <c r="U14" i="12"/>
  <c r="G45" i="19" l="1"/>
  <c r="G549" i="19"/>
  <c r="U11" i="12"/>
  <c r="U15" i="12" s="1"/>
</calcChain>
</file>

<file path=xl/connections.xml><?xml version="1.0" encoding="utf-8"?>
<connections xmlns="http://schemas.openxmlformats.org/spreadsheetml/2006/main">
  <connection id="1" name="inline_zeny1" type="6" refreshedVersion="5" deleted="1" background="1" saveData="1">
    <textPr codePage="65001" sourceFile="C:\Users\katkah\Desktop\inline_zeny.txt" delimited="0" decimal="," thousands=" ">
      <textFields count="10">
        <textField/>
        <textField position="3"/>
        <textField position="9"/>
        <textField position="50"/>
        <textField position="52"/>
        <textField position="59"/>
        <textField position="65"/>
        <textField position="71"/>
        <textField position="124"/>
        <textField position="134"/>
      </textFields>
    </textPr>
  </connection>
</connections>
</file>

<file path=xl/sharedStrings.xml><?xml version="1.0" encoding="utf-8"?>
<sst xmlns="http://schemas.openxmlformats.org/spreadsheetml/2006/main" count="5667" uniqueCount="1107">
  <si>
    <t>Rok 1999</t>
  </si>
  <si>
    <t>Zem</t>
  </si>
  <si>
    <t>Poznávacie</t>
  </si>
  <si>
    <t>Pobytové</t>
  </si>
  <si>
    <t>Celkom</t>
  </si>
  <si>
    <t>Francúzsko</t>
  </si>
  <si>
    <t>Taliansko</t>
  </si>
  <si>
    <t>Grécko</t>
  </si>
  <si>
    <t>Španielsko</t>
  </si>
  <si>
    <t>Chorvátsko</t>
  </si>
  <si>
    <t>Egypt</t>
  </si>
  <si>
    <t>Rok 2000</t>
  </si>
  <si>
    <t>Rok 2001</t>
  </si>
  <si>
    <t>fa</t>
  </si>
  <si>
    <t>zam</t>
  </si>
  <si>
    <t>pobočka</t>
  </si>
  <si>
    <t>meno</t>
  </si>
  <si>
    <t>produkt</t>
  </si>
  <si>
    <t>ks</t>
  </si>
  <si>
    <t>cena</t>
  </si>
  <si>
    <t>dátum</t>
  </si>
  <si>
    <t>zákazník</t>
  </si>
  <si>
    <t>Mesto</t>
  </si>
  <si>
    <t>PSČ</t>
  </si>
  <si>
    <t>hrnčeky</t>
  </si>
  <si>
    <t>Molex</t>
  </si>
  <si>
    <t>Kežmarok</t>
  </si>
  <si>
    <t>060 01</t>
  </si>
  <si>
    <t>banány</t>
  </si>
  <si>
    <t>Siemens</t>
  </si>
  <si>
    <t>Michalovce</t>
  </si>
  <si>
    <t>071 01</t>
  </si>
  <si>
    <t>Dexia</t>
  </si>
  <si>
    <t>Poprad</t>
  </si>
  <si>
    <t>058 01</t>
  </si>
  <si>
    <t>Bratislava</t>
  </si>
  <si>
    <t>821 01</t>
  </si>
  <si>
    <t>Orange</t>
  </si>
  <si>
    <t>Levoča</t>
  </si>
  <si>
    <t>053 61</t>
  </si>
  <si>
    <t>Tesco</t>
  </si>
  <si>
    <t>Svit</t>
  </si>
  <si>
    <t>Datas</t>
  </si>
  <si>
    <t>Rožňava</t>
  </si>
  <si>
    <t>048 01</t>
  </si>
  <si>
    <t>poháre</t>
  </si>
  <si>
    <t>Enter</t>
  </si>
  <si>
    <t>Humenné</t>
  </si>
  <si>
    <t>066 01</t>
  </si>
  <si>
    <t>šálky</t>
  </si>
  <si>
    <t>tanieriky</t>
  </si>
  <si>
    <t>Dargov</t>
  </si>
  <si>
    <t>Košice</t>
  </si>
  <si>
    <t>040 01</t>
  </si>
  <si>
    <t>hrušky</t>
  </si>
  <si>
    <t>Detva</t>
  </si>
  <si>
    <t>080 01</t>
  </si>
  <si>
    <t>marhule</t>
  </si>
  <si>
    <t>vázy</t>
  </si>
  <si>
    <t>Tatrabanka</t>
  </si>
  <si>
    <t>misy</t>
  </si>
  <si>
    <t>Krompachy</t>
  </si>
  <si>
    <t>053 42</t>
  </si>
  <si>
    <t>Trebišov</t>
  </si>
  <si>
    <t>075 01</t>
  </si>
  <si>
    <t>Prešov</t>
  </si>
  <si>
    <t>broskyne</t>
  </si>
  <si>
    <t>kalíšky</t>
  </si>
  <si>
    <t>Zeman</t>
  </si>
  <si>
    <t>Bora</t>
  </si>
  <si>
    <t>Tongová</t>
  </si>
  <si>
    <t>Buko</t>
  </si>
  <si>
    <t>Karas</t>
  </si>
  <si>
    <t>Tóth</t>
  </si>
  <si>
    <t>Martin</t>
  </si>
  <si>
    <t>Polák</t>
  </si>
  <si>
    <t>Kmeť</t>
  </si>
  <si>
    <t>Pešek</t>
  </si>
  <si>
    <t>Kasel</t>
  </si>
  <si>
    <t>Kolesár</t>
  </si>
  <si>
    <t>Ondos</t>
  </si>
  <si>
    <t>Bačová</t>
  </si>
  <si>
    <t>Semo</t>
  </si>
  <si>
    <t>Fecík</t>
  </si>
  <si>
    <t>Hric</t>
  </si>
  <si>
    <t>Onofrej</t>
  </si>
  <si>
    <t>Oros</t>
  </si>
  <si>
    <t>Kosť</t>
  </si>
  <si>
    <t>Polos</t>
  </si>
  <si>
    <t>Skupina</t>
  </si>
  <si>
    <t>Typ - popis</t>
  </si>
  <si>
    <t>KC</t>
  </si>
  <si>
    <t>D1</t>
  </si>
  <si>
    <t>D2</t>
  </si>
  <si>
    <t>D3</t>
  </si>
  <si>
    <t>ZÁKLADNÉ DOSKY</t>
  </si>
  <si>
    <t>ZIDA</t>
  </si>
  <si>
    <t>T530B, Super-7, SiS 530 chipset, 66/100MHz</t>
  </si>
  <si>
    <t>ZX98-AT/CT, Slot1, INTeL 440ZX, 66/100Mhz, AT</t>
  </si>
  <si>
    <t>GX3D-CM, Socket 370 (PPGA), SiS 620, 66/100Mhz, ATX, Sound, SVGA</t>
  </si>
  <si>
    <t>BXe98-ATX, Slot1, INTeL 440ZX, 66/100Mhz, ATX</t>
  </si>
  <si>
    <t>BXi-ATX, Slot1, INTeL 440ZX, 66/100Mhz, ATX</t>
  </si>
  <si>
    <t>Instant 810C - S, PPGA i Slot 1, ATX, INTeL 810 chipset, 66/100/133Mhz, Sound on board</t>
  </si>
  <si>
    <t>T810B -S, PPGA i Slot 1, AT, INTeL 810 chipset, 66/100Mhz, Sound on board</t>
  </si>
  <si>
    <t>PCChips</t>
  </si>
  <si>
    <t/>
  </si>
  <si>
    <t>Pcchips M726mrt, Slot1 i PPGA, AT/ATX, Modem modul</t>
  </si>
  <si>
    <t>Pcchips M571lmr, Socket-7, AT, Modem modul</t>
  </si>
  <si>
    <t>ASUSTek</t>
  </si>
  <si>
    <t>ASUSTeK P2L97-S Pentium II 233-333 ATX</t>
  </si>
  <si>
    <t>ASUSTeK P2B Pentium II 233-400 ATX BX</t>
  </si>
  <si>
    <t xml:space="preserve">ASUSTeK P3B-F </t>
  </si>
  <si>
    <t xml:space="preserve">ASUSTeK P3C - 2000 </t>
  </si>
  <si>
    <t>ASUSTeK P2B-D DUAL Pentium II 233-450, BX</t>
  </si>
  <si>
    <t>ASUSTeK P2B-DS DUAL Pentium II 233-450, BX</t>
  </si>
  <si>
    <t>PROCESORY</t>
  </si>
  <si>
    <t>AMD</t>
  </si>
  <si>
    <t>AMD K6 300 MMX 3D</t>
  </si>
  <si>
    <t>AMD K6 333 MMX 3D</t>
  </si>
  <si>
    <t>AMD K6 350 MMX 3D</t>
  </si>
  <si>
    <t>AMD K6 450 MMX 3D</t>
  </si>
  <si>
    <t>AMD Athlon K7 / 550MHz, Slot 1, 100 MHz jádro</t>
  </si>
  <si>
    <t>AMD Athlon K7 / 600MHz, Slot 1, 100 MHz jádro</t>
  </si>
  <si>
    <t>AMD Athlon K7 / 650MHz, Slot 1, 100 MHz jádro</t>
  </si>
  <si>
    <t>AMD Athlon K7 / 700MHz, Slot 1, 100 MHz jádro</t>
  </si>
  <si>
    <t>CYRIX</t>
  </si>
  <si>
    <t>Cyrix 6x86 PR300 MMX</t>
  </si>
  <si>
    <t>Cyrix 6x86 PR333 MMX</t>
  </si>
  <si>
    <t>Cyrix 6x86 PR366 MMX</t>
  </si>
  <si>
    <t>INTEL</t>
  </si>
  <si>
    <t>Pentium 233 MMX</t>
  </si>
  <si>
    <t xml:space="preserve">Pentium II - 366 PPGA Celeron, 128 KB Cache </t>
  </si>
  <si>
    <t xml:space="preserve">Pentium II - 400 PPGA Celeron, 128 KB Cache  </t>
  </si>
  <si>
    <t>Pentium II - 433 PPGA Celeron, 128 KB Cache</t>
  </si>
  <si>
    <t>Pentium II - 466 PPGA Celeron, 128 KB Cache</t>
  </si>
  <si>
    <t>Pentium II - 500 PPGA Celeron, 128 KB Cache</t>
  </si>
  <si>
    <t>Pentium II - 533 PPGA Celeron, 128 KB Cache</t>
  </si>
  <si>
    <t>Pentium II - 400 SECC</t>
  </si>
  <si>
    <t>Pentium III - 500 (100/512)</t>
  </si>
  <si>
    <t>Pentium III - 550 (100/512)</t>
  </si>
  <si>
    <t>Pentium III - 600B (133/512)</t>
  </si>
  <si>
    <t>Pentium III - 650E (100/256)</t>
  </si>
  <si>
    <t>Pentium III - 700E (100/256)</t>
  </si>
  <si>
    <t>Pentium III - 750E (100/256)</t>
  </si>
  <si>
    <t>PAMATE</t>
  </si>
  <si>
    <t xml:space="preserve">SIMM 2 MBx32, 60 ns, EDO </t>
  </si>
  <si>
    <t>SIMM 2 MBx36, 70 ns, bezparitní</t>
  </si>
  <si>
    <t>SIMM 4 MBx32, 60 ns, EDO</t>
  </si>
  <si>
    <t>SIMM 4 MBx36, 70 ns, bezparitní</t>
  </si>
  <si>
    <t>SIMM 8 MBx32, 60 ns, EDO (bezparitní +200)</t>
  </si>
  <si>
    <t>DIMM 4x64/10, 3.3V  32MB SDRAM pro 100MHz sběrnice (Intel BX Triton)</t>
  </si>
  <si>
    <t>DIMM 8x64/7 , 3.3V  64MB SDRAM pro 100MHz sběrnice (Intel BX Triton)</t>
  </si>
  <si>
    <t>DIMM 16x64/7 , 3.3V  128MB SDRAM pro 100MHz sběrnice (Intel BX Triton) HQ</t>
  </si>
  <si>
    <t>DIMM 8x64/7 , 3.3V  64MB SDRAM pro 133MHz sběrnice (Intel BX Triton)</t>
  </si>
  <si>
    <t>DIMM 16x64/7 , 3.3V  128MB SDRAM pro 133MHz sběrnice (Intel BX Triton)</t>
  </si>
  <si>
    <t>Rozpočet  prevádzky</t>
  </si>
  <si>
    <t>Druh</t>
  </si>
  <si>
    <t>I.</t>
  </si>
  <si>
    <t>II</t>
  </si>
  <si>
    <t>III</t>
  </si>
  <si>
    <t>I. Q</t>
  </si>
  <si>
    <t>IV</t>
  </si>
  <si>
    <t>V</t>
  </si>
  <si>
    <t>VI</t>
  </si>
  <si>
    <t>II. Q</t>
  </si>
  <si>
    <t>I. pol</t>
  </si>
  <si>
    <t>VII</t>
  </si>
  <si>
    <t>VIII</t>
  </si>
  <si>
    <t>IX</t>
  </si>
  <si>
    <t>III. Q</t>
  </si>
  <si>
    <t>X</t>
  </si>
  <si>
    <t>XI</t>
  </si>
  <si>
    <t>XII</t>
  </si>
  <si>
    <t>IV. Q</t>
  </si>
  <si>
    <t>II. pol</t>
  </si>
  <si>
    <t>I.-XII.</t>
  </si>
  <si>
    <t>mzdové náklady</t>
  </si>
  <si>
    <t>režijný materiál</t>
  </si>
  <si>
    <t>energia</t>
  </si>
  <si>
    <t>nájomné</t>
  </si>
  <si>
    <t>cestovné</t>
  </si>
  <si>
    <t>výrobné náklady</t>
  </si>
  <si>
    <t>náklady celkom</t>
  </si>
  <si>
    <t>tržby za služby</t>
  </si>
  <si>
    <t>tržby za výrobky</t>
  </si>
  <si>
    <t>tržby celkom</t>
  </si>
  <si>
    <t>zisk</t>
  </si>
  <si>
    <t>Eva</t>
  </si>
  <si>
    <t>mesiac</t>
  </si>
  <si>
    <t>rok</t>
  </si>
  <si>
    <t>hodnota1</t>
  </si>
  <si>
    <t>hodnota2</t>
  </si>
  <si>
    <t>hodnota3</t>
  </si>
  <si>
    <t>hodnota4</t>
  </si>
  <si>
    <t>apríl</t>
  </si>
  <si>
    <t>august</t>
  </si>
  <si>
    <t>december</t>
  </si>
  <si>
    <t>február</t>
  </si>
  <si>
    <t>január</t>
  </si>
  <si>
    <t>júl</t>
  </si>
  <si>
    <t>jún</t>
  </si>
  <si>
    <t>máj</t>
  </si>
  <si>
    <t>marec</t>
  </si>
  <si>
    <t>november</t>
  </si>
  <si>
    <t>október</t>
  </si>
  <si>
    <t>september</t>
  </si>
  <si>
    <t>Priemer</t>
  </si>
  <si>
    <t>Pomocou filtra zobrazte všetky faktúry:</t>
  </si>
  <si>
    <t>1. za marhule vystavené na pobočkách Košice a Michalovce</t>
  </si>
  <si>
    <t>2. za ceny od 150 do 2000 včítane</t>
  </si>
  <si>
    <t>3. 10 faktúr s najvyššou cenou</t>
  </si>
  <si>
    <t>4. ktorých číslo končí na 4 alebo 7</t>
  </si>
  <si>
    <t>5. PSČ má na 3. pozícii číslo 3</t>
  </si>
  <si>
    <t>6. s dátum z mesiaca december - skopírujte ich na nový hárok s názvom December04</t>
  </si>
  <si>
    <t>číslo</t>
  </si>
  <si>
    <t>Názov položky rozpočtu</t>
  </si>
  <si>
    <t>Ekonomická klasifikácia</t>
  </si>
  <si>
    <t>Jednotka</t>
  </si>
  <si>
    <t>Počet jednotiek</t>
  </si>
  <si>
    <t>Jednotková cena</t>
  </si>
  <si>
    <t>Výdavky spolu</t>
  </si>
  <si>
    <t>1.</t>
  </si>
  <si>
    <t>Koordinácia projektu a podporné aktivity</t>
  </si>
  <si>
    <t>1.1.</t>
  </si>
  <si>
    <t>Personálne výdavky interné</t>
  </si>
  <si>
    <t>1.1.1.</t>
  </si>
  <si>
    <t>Administratívny personál</t>
  </si>
  <si>
    <t>1.1.1.1.</t>
  </si>
  <si>
    <t>Finančný manažér</t>
  </si>
  <si>
    <t>610620 osobné náklady</t>
  </si>
  <si>
    <t>osobohodina</t>
  </si>
  <si>
    <t>1.1.1.2.</t>
  </si>
  <si>
    <t>Administratívny pracovník</t>
  </si>
  <si>
    <t>1.1.1.3.</t>
  </si>
  <si>
    <t>účtovníčka</t>
  </si>
  <si>
    <t>1.1.2.</t>
  </si>
  <si>
    <t>Riadiaci personál</t>
  </si>
  <si>
    <t>1.1.2.1.</t>
  </si>
  <si>
    <t>Projektový manažér</t>
  </si>
  <si>
    <t>1.1.2.2.</t>
  </si>
  <si>
    <t>Koordinátor odborných aktivít k špecifickámu cieľu 1</t>
  </si>
  <si>
    <t>1.1.2.3.</t>
  </si>
  <si>
    <t>Koordinátor odborných aktivít k špecifickámu cieľu 2</t>
  </si>
  <si>
    <t>1.1.2.4.</t>
  </si>
  <si>
    <t>Koordinátor odborných aktivít k špecifickámu cieľu 3</t>
  </si>
  <si>
    <t>1.1.2.5.</t>
  </si>
  <si>
    <t>Koordinátor odborných aktivít k špecifickámu cieľu 4</t>
  </si>
  <si>
    <t>1.1.2.6.</t>
  </si>
  <si>
    <t>Asietentka projektovej manažérky</t>
  </si>
  <si>
    <t>1.1.3.</t>
  </si>
  <si>
    <t>Iný personál</t>
  </si>
  <si>
    <t>1.1.3.1.</t>
  </si>
  <si>
    <t>Manažér publicity</t>
  </si>
  <si>
    <t>1.1.3.2.</t>
  </si>
  <si>
    <t>Pracovník pre verejné obstarávanie</t>
  </si>
  <si>
    <t>1.1.3.3.</t>
  </si>
  <si>
    <t>Programovanie webstránok, portálov a údržba IS</t>
  </si>
  <si>
    <t>1.1.3.4.</t>
  </si>
  <si>
    <t>… Iné (doplniť)</t>
  </si>
  <si>
    <t>1.2.</t>
  </si>
  <si>
    <t>Cestovné náhrady</t>
  </si>
  <si>
    <t>1.2.1.</t>
  </si>
  <si>
    <t xml:space="preserve">Prevádzka vozidla organizácie </t>
  </si>
  <si>
    <t>projekt</t>
  </si>
  <si>
    <t>1.2.2.</t>
  </si>
  <si>
    <t>Tuzemské pracovné cesty</t>
  </si>
  <si>
    <t>631001  Tuzemské</t>
  </si>
  <si>
    <t>1.2.3.</t>
  </si>
  <si>
    <t>Zahraničné pracovné cesty</t>
  </si>
  <si>
    <t>1.3.</t>
  </si>
  <si>
    <t>Personálne výdavky externé</t>
  </si>
  <si>
    <t>1.3.1.</t>
  </si>
  <si>
    <t>1.3.1.1.</t>
  </si>
  <si>
    <t>1.3.1.2.</t>
  </si>
  <si>
    <t>1.3.1.3.</t>
  </si>
  <si>
    <t>1.3.2.</t>
  </si>
  <si>
    <t>1.3.2.1.</t>
  </si>
  <si>
    <t>1.3.2.2.</t>
  </si>
  <si>
    <t>Koordinátor odbornej aktivity č. (doplniť číslo)</t>
  </si>
  <si>
    <t>1.3.2.3.</t>
  </si>
  <si>
    <t>.....Iné (doplniť)</t>
  </si>
  <si>
    <t>1.3.3.</t>
  </si>
  <si>
    <t>1.3.3.1.</t>
  </si>
  <si>
    <t>1.3.3.2.</t>
  </si>
  <si>
    <t>1.3.3.3.</t>
  </si>
  <si>
    <t>1.3.3.4.</t>
  </si>
  <si>
    <t>1.4.</t>
  </si>
  <si>
    <t>Ostatné  výdavky - nepriame</t>
  </si>
  <si>
    <t>1.4.1.</t>
  </si>
  <si>
    <t>Spotrebný tovar a prevádzkový materiál</t>
  </si>
  <si>
    <t>633007  Špeciálny materiál</t>
  </si>
  <si>
    <t>1.4.2.</t>
  </si>
  <si>
    <t>Nájom priestorov pre administráciu projektu</t>
  </si>
  <si>
    <t>1.4.3.</t>
  </si>
  <si>
    <t>Telekomunikačné poplatky, poštovné a internet</t>
  </si>
  <si>
    <t>632003  Poštové služby a telekomunikačné služby</t>
  </si>
  <si>
    <t>1.4.4.</t>
  </si>
  <si>
    <t>Energie, upratovanie</t>
  </si>
  <si>
    <t>1.4.5.</t>
  </si>
  <si>
    <t>Nájom ostatného majetku a lízing</t>
  </si>
  <si>
    <t>1.4.6.</t>
  </si>
  <si>
    <t>Právne poradenstvo</t>
  </si>
  <si>
    <t xml:space="preserve">1. </t>
  </si>
  <si>
    <t xml:space="preserve"> Spolu</t>
  </si>
  <si>
    <t>2.</t>
  </si>
  <si>
    <t>Zariadenie a vybavenie projektu</t>
  </si>
  <si>
    <t>2.1.</t>
  </si>
  <si>
    <t>Zariadenie a vybavenie  (krížové spolufinancovanie -  obstaranie odpisovaného majektu)</t>
  </si>
  <si>
    <t>2.1.1.</t>
  </si>
  <si>
    <t>Stolný počítač alebo notebook</t>
  </si>
  <si>
    <t>2.1.2.</t>
  </si>
  <si>
    <t>Aplikačný softvér</t>
  </si>
  <si>
    <t>2.1.3.</t>
  </si>
  <si>
    <t xml:space="preserve">Kopírovacie zariadenie </t>
  </si>
  <si>
    <t>2.1.4.</t>
  </si>
  <si>
    <t>Tlačiareň</t>
  </si>
  <si>
    <t>2.1.5.</t>
  </si>
  <si>
    <t>Multifunkčné zariadenie</t>
  </si>
  <si>
    <t>2.1.6.</t>
  </si>
  <si>
    <t>Dataprojektor</t>
  </si>
  <si>
    <t>2.1.7.</t>
  </si>
  <si>
    <t>Digitálny fotoaparát pre účely fotodokumentácie</t>
  </si>
  <si>
    <t>2.1.8.</t>
  </si>
  <si>
    <t>Skener</t>
  </si>
  <si>
    <t>2.1.9.</t>
  </si>
  <si>
    <t>2.2.</t>
  </si>
  <si>
    <t>Zariadenie a vybavenie  (mimo krížového spolufinancovania)</t>
  </si>
  <si>
    <t>2.2.1.</t>
  </si>
  <si>
    <t>633002  Výpočtová technika</t>
  </si>
  <si>
    <t>2.2.2.</t>
  </si>
  <si>
    <t>633013  Softvér a licencie</t>
  </si>
  <si>
    <t>2.2.3.</t>
  </si>
  <si>
    <t>Kopírovacie zariadenie</t>
  </si>
  <si>
    <t>2.2.4.</t>
  </si>
  <si>
    <t>2.2.5.</t>
  </si>
  <si>
    <t>633005  Špeciálne stroje, prístroje, zariadenie, technika a náradie</t>
  </si>
  <si>
    <t>2.2.6.</t>
  </si>
  <si>
    <t>USB, kalkulačky</t>
  </si>
  <si>
    <t>2.2.7.</t>
  </si>
  <si>
    <t>2.2.8.</t>
  </si>
  <si>
    <t>2.3.</t>
  </si>
  <si>
    <t>Odpisy dlhodobého hmotného/nehmotného  majetku</t>
  </si>
  <si>
    <t>2.3.1.</t>
  </si>
  <si>
    <t>2.3.2.</t>
  </si>
  <si>
    <t>Finančný lízing - odpisy</t>
  </si>
  <si>
    <t>2.4.</t>
  </si>
  <si>
    <t>Poistenie, opravy a údržba</t>
  </si>
  <si>
    <t>2.4.1</t>
  </si>
  <si>
    <t>Poistenie</t>
  </si>
  <si>
    <t>2.4.2</t>
  </si>
  <si>
    <t>Údržba a opravy zariadenia/vybavenia</t>
  </si>
  <si>
    <t>Spolu</t>
  </si>
  <si>
    <t>3.</t>
  </si>
  <si>
    <t>Monitoring a hodnotenie projektu</t>
  </si>
  <si>
    <t>3.1.</t>
  </si>
  <si>
    <t>3.1.1.</t>
  </si>
  <si>
    <t>Manažér monitoringu</t>
  </si>
  <si>
    <t>3.1.2.</t>
  </si>
  <si>
    <t>Expertízy a posudky týkajúce sa monitoringu a hodnotenia</t>
  </si>
  <si>
    <t>3.1.4.</t>
  </si>
  <si>
    <t>3.2.</t>
  </si>
  <si>
    <t>3.2.1.</t>
  </si>
  <si>
    <t>Prevádzka vozidla organizácie v tuzemsku</t>
  </si>
  <si>
    <t>3.2.2.</t>
  </si>
  <si>
    <t>3.2.3.</t>
  </si>
  <si>
    <t>3.3.</t>
  </si>
  <si>
    <t>3.3.1.</t>
  </si>
  <si>
    <t>3.3.2.</t>
  </si>
  <si>
    <t>3.3.3.</t>
  </si>
  <si>
    <t>4.</t>
  </si>
  <si>
    <t>Publicita a informovanie</t>
  </si>
  <si>
    <t>4.1.</t>
  </si>
  <si>
    <t>Publicita</t>
  </si>
  <si>
    <t>4.1.1.</t>
  </si>
  <si>
    <t>Letáky, skladačky</t>
  </si>
  <si>
    <t>637003  Propagácia, reklama a inzercia</t>
  </si>
  <si>
    <t>4.1.2.</t>
  </si>
  <si>
    <t>Plagáty</t>
  </si>
  <si>
    <t>4.1.3.</t>
  </si>
  <si>
    <t>Brožúrky</t>
  </si>
  <si>
    <t>4.1.4.</t>
  </si>
  <si>
    <t>CDROM</t>
  </si>
  <si>
    <t>4.1.5.</t>
  </si>
  <si>
    <t>Označenie projektu</t>
  </si>
  <si>
    <t>počet</t>
  </si>
  <si>
    <t>4.1.6.</t>
  </si>
  <si>
    <t>Web stránka určená pre publicitu projektu</t>
  </si>
  <si>
    <t>4.1.7.</t>
  </si>
  <si>
    <t>Tlačové konferencie a workshopy zamerané na publicitu projektu</t>
  </si>
  <si>
    <t>637004  Všeobecné služby</t>
  </si>
  <si>
    <t>4.1.8.</t>
  </si>
  <si>
    <t>Inzercia v tlačených alebo intrenetových médiách</t>
  </si>
  <si>
    <t>4.1.9.</t>
  </si>
  <si>
    <t>Informačné semináre o projekte a jeho výsledkoch</t>
  </si>
  <si>
    <t>633006  Všeobecný materiál</t>
  </si>
  <si>
    <t>5.</t>
  </si>
  <si>
    <t>5.1.</t>
  </si>
  <si>
    <t>Personálne výdavky interné - odborné činnosti</t>
  </si>
  <si>
    <t>5.1.1.</t>
  </si>
  <si>
    <t>Lukáš</t>
  </si>
  <si>
    <t>5.1.2.</t>
  </si>
  <si>
    <t>Dagmar</t>
  </si>
  <si>
    <t>Zuzana</t>
  </si>
  <si>
    <t>Mária</t>
  </si>
  <si>
    <t>Anna</t>
  </si>
  <si>
    <t>Katarína</t>
  </si>
  <si>
    <t>Jana</t>
  </si>
  <si>
    <t>Veronika</t>
  </si>
  <si>
    <t>Valéria</t>
  </si>
  <si>
    <t>Kvetoslava</t>
  </si>
  <si>
    <t>5.2.</t>
  </si>
  <si>
    <t>5.2.1.</t>
  </si>
  <si>
    <t>Prevádzka vozidla organizácie *</t>
  </si>
  <si>
    <t>5.2.2.</t>
  </si>
  <si>
    <t>5.2.3.</t>
  </si>
  <si>
    <t>Zahraničné pracovné cesty (Cestovné náhrady</t>
  </si>
  <si>
    <t>5.3.</t>
  </si>
  <si>
    <t>Personálne výdavky externé - odborné činnosti</t>
  </si>
  <si>
    <t>5.3.1.</t>
  </si>
  <si>
    <t>Doplniť názvy funkcií/položiek lektorov a odborného personálu podľa aktivít projektu</t>
  </si>
  <si>
    <t>5.3.2.</t>
  </si>
  <si>
    <t>Vývoj portálu</t>
  </si>
  <si>
    <t>5.3.3.</t>
  </si>
  <si>
    <t>Tvorba vzdelávacích modulov</t>
  </si>
  <si>
    <t>5.3.4.</t>
  </si>
  <si>
    <t>5.4.</t>
  </si>
  <si>
    <t>Ostatné výdavky - priame</t>
  </si>
  <si>
    <t>5.4.1.</t>
  </si>
  <si>
    <t>Nájom priestorov na realizáciu aktivity 5</t>
  </si>
  <si>
    <t>5.4.2.</t>
  </si>
  <si>
    <t>5.4.3.</t>
  </si>
  <si>
    <t>Ubytovanie, stravné/diéty a cestovné pre lektorov, odborný a organizačný personál (zabezpečené dodávateľsky)***</t>
  </si>
  <si>
    <t>5.4.4.</t>
  </si>
  <si>
    <t>Grafické spracovanie a tlač publikácie</t>
  </si>
  <si>
    <t>5.4.5.</t>
  </si>
  <si>
    <t>Kancelárske potreby na tvorbu pracovných listov a iných didaktických pomôcok k predmetu</t>
  </si>
  <si>
    <t>5.5.</t>
  </si>
  <si>
    <t>Podpora frekventantov</t>
  </si>
  <si>
    <t>5.5.1.</t>
  </si>
  <si>
    <t>Ubytovanie, stravné/diéty a cestovné pre frekventantov vzdelávania v tuzemsku</t>
  </si>
  <si>
    <t>5.5.2.</t>
  </si>
  <si>
    <t>Školiaci materiál, školiace potreby</t>
  </si>
  <si>
    <t>633009  Knihy, časopisy, noviny , učebnice, učebné pomôcky a kompenzačné pomôcky</t>
  </si>
  <si>
    <t>5.5.3.</t>
  </si>
  <si>
    <t>Príspevky pre frekventantov</t>
  </si>
  <si>
    <t>5.5.4.</t>
  </si>
  <si>
    <t xml:space="preserve">iné </t>
  </si>
  <si>
    <t>6.</t>
  </si>
  <si>
    <t>6.1.</t>
  </si>
  <si>
    <t>6.1.1.</t>
  </si>
  <si>
    <t>6.1.2.</t>
  </si>
  <si>
    <t>6.1.3.</t>
  </si>
  <si>
    <t>6.1.4.</t>
  </si>
  <si>
    <t>6.1.5.</t>
  </si>
  <si>
    <t>6.1.6.</t>
  </si>
  <si>
    <t>6.1.7.</t>
  </si>
  <si>
    <t>6.1.8.</t>
  </si>
  <si>
    <t>6.1.9.</t>
  </si>
  <si>
    <t>6.2.</t>
  </si>
  <si>
    <t>6.2.1.</t>
  </si>
  <si>
    <t>6.2.2.</t>
  </si>
  <si>
    <t>6.2.3.</t>
  </si>
  <si>
    <t>6.3.</t>
  </si>
  <si>
    <t>6.3.1.</t>
  </si>
  <si>
    <t>6.3.2.</t>
  </si>
  <si>
    <t>6.3.3.</t>
  </si>
  <si>
    <t>6.3.4.</t>
  </si>
  <si>
    <t>6.4.</t>
  </si>
  <si>
    <t>6.4.1.</t>
  </si>
  <si>
    <t>6.4.2.</t>
  </si>
  <si>
    <t>6.4.3.</t>
  </si>
  <si>
    <t>6.4.4.</t>
  </si>
  <si>
    <t>6.4.5.</t>
  </si>
  <si>
    <t>6.5.</t>
  </si>
  <si>
    <t>6.5.1.</t>
  </si>
  <si>
    <t>6.5.2.</t>
  </si>
  <si>
    <t>6.5.3.</t>
  </si>
  <si>
    <t>6.5.4.</t>
  </si>
  <si>
    <t>7.</t>
  </si>
  <si>
    <t>7.1.</t>
  </si>
  <si>
    <t>7.1.1.</t>
  </si>
  <si>
    <t>7.1.2.</t>
  </si>
  <si>
    <t>7.1.3.</t>
  </si>
  <si>
    <t>7.1.4.</t>
  </si>
  <si>
    <t>7.1.5.</t>
  </si>
  <si>
    <t>Oskar</t>
  </si>
  <si>
    <t>7.1.6.</t>
  </si>
  <si>
    <t>Daniela</t>
  </si>
  <si>
    <t>7.2.</t>
  </si>
  <si>
    <t>7.2.1.</t>
  </si>
  <si>
    <t>7.2.2.</t>
  </si>
  <si>
    <t>7.2.3.</t>
  </si>
  <si>
    <t>7.3.</t>
  </si>
  <si>
    <t>7.3.1.</t>
  </si>
  <si>
    <t>7.3.2.</t>
  </si>
  <si>
    <t>7.3.3.</t>
  </si>
  <si>
    <t>7.3.4.</t>
  </si>
  <si>
    <t>7.4.</t>
  </si>
  <si>
    <t>7.4.1.</t>
  </si>
  <si>
    <t>7.4.2.</t>
  </si>
  <si>
    <t>7.4.3.</t>
  </si>
  <si>
    <t>7.4.4.</t>
  </si>
  <si>
    <t>7.4.5.</t>
  </si>
  <si>
    <t>7.5.</t>
  </si>
  <si>
    <t>7.5.1.</t>
  </si>
  <si>
    <t>7.5.2.</t>
  </si>
  <si>
    <t>7.5.3.</t>
  </si>
  <si>
    <t>7.5.4.</t>
  </si>
  <si>
    <t>8.</t>
  </si>
  <si>
    <t>8.1.</t>
  </si>
  <si>
    <t>8.1.1.</t>
  </si>
  <si>
    <t>Tomáš</t>
  </si>
  <si>
    <t>8.1.2.</t>
  </si>
  <si>
    <t>8.1.3.</t>
  </si>
  <si>
    <t>8.1.4.</t>
  </si>
  <si>
    <t>Marta</t>
  </si>
  <si>
    <t>8.1.5.</t>
  </si>
  <si>
    <t>8.1.6.</t>
  </si>
  <si>
    <t>8.1.7.</t>
  </si>
  <si>
    <t>8.1.8.</t>
  </si>
  <si>
    <t>Alena</t>
  </si>
  <si>
    <t>8.1.9.</t>
  </si>
  <si>
    <t>Margita</t>
  </si>
  <si>
    <t>8.1.10.</t>
  </si>
  <si>
    <t>8.1.11.</t>
  </si>
  <si>
    <t>8.1.12.</t>
  </si>
  <si>
    <t>Beáta</t>
  </si>
  <si>
    <t>8.2.</t>
  </si>
  <si>
    <t>8.2.1.</t>
  </si>
  <si>
    <t>8.2.2.</t>
  </si>
  <si>
    <t>8.2.3.</t>
  </si>
  <si>
    <t>8.3.</t>
  </si>
  <si>
    <t>8.3.1.</t>
  </si>
  <si>
    <t>8.3.2.</t>
  </si>
  <si>
    <t>8.3.3.</t>
  </si>
  <si>
    <t>8.3.4.</t>
  </si>
  <si>
    <t>8.4.</t>
  </si>
  <si>
    <t>8.4.1.</t>
  </si>
  <si>
    <t>8.4.2.</t>
  </si>
  <si>
    <t>8.4.3.</t>
  </si>
  <si>
    <t>8.4.4.</t>
  </si>
  <si>
    <t>8.4.5.</t>
  </si>
  <si>
    <t>8.5.</t>
  </si>
  <si>
    <t>8.5.1.</t>
  </si>
  <si>
    <t>8.5.2.</t>
  </si>
  <si>
    <t>8.5.3.</t>
  </si>
  <si>
    <t>8.5.4.</t>
  </si>
  <si>
    <t>Metodický deň projektu - občerstvenie</t>
  </si>
  <si>
    <t>8.5.5</t>
  </si>
  <si>
    <t>Klubové dni - občerstvenie</t>
  </si>
  <si>
    <t>8.5.6</t>
  </si>
  <si>
    <t>materiál na inštaláciu výstavy vytvorených prác</t>
  </si>
  <si>
    <t>9.</t>
  </si>
  <si>
    <t>9.1.</t>
  </si>
  <si>
    <t>9.1.1.</t>
  </si>
  <si>
    <t>9.1.2.</t>
  </si>
  <si>
    <t>9.1.3.</t>
  </si>
  <si>
    <t>9.1.4.</t>
  </si>
  <si>
    <t>Božena</t>
  </si>
  <si>
    <t>9.1.5.</t>
  </si>
  <si>
    <t>9.1.6.</t>
  </si>
  <si>
    <t>Ján</t>
  </si>
  <si>
    <t>9.1.7.</t>
  </si>
  <si>
    <t>Iveta</t>
  </si>
  <si>
    <t>9.1.8.</t>
  </si>
  <si>
    <t>Monika</t>
  </si>
  <si>
    <t>9.1.9.</t>
  </si>
  <si>
    <t>9.1.10.</t>
  </si>
  <si>
    <t>9.1.11.</t>
  </si>
  <si>
    <t>9.1.12.</t>
  </si>
  <si>
    <t>Peter</t>
  </si>
  <si>
    <t>9.1.13.</t>
  </si>
  <si>
    <t>Danka</t>
  </si>
  <si>
    <t>9.2.</t>
  </si>
  <si>
    <t>9.2.1.</t>
  </si>
  <si>
    <t>9.2.2.</t>
  </si>
  <si>
    <t>9.2.3.</t>
  </si>
  <si>
    <t>9.3.</t>
  </si>
  <si>
    <t>9.3.1.</t>
  </si>
  <si>
    <t>9.3.2.</t>
  </si>
  <si>
    <t>9.3.3.</t>
  </si>
  <si>
    <t>9.3.4.</t>
  </si>
  <si>
    <t>9.4.</t>
  </si>
  <si>
    <t>9.4.1.</t>
  </si>
  <si>
    <t>9.4.2.</t>
  </si>
  <si>
    <t>9.4.3.</t>
  </si>
  <si>
    <t>9.4.4.</t>
  </si>
  <si>
    <t>9.4.5.</t>
  </si>
  <si>
    <t>9.5.</t>
  </si>
  <si>
    <t>9.5.1.</t>
  </si>
  <si>
    <t>9.5.2.</t>
  </si>
  <si>
    <t>9.5.3.</t>
  </si>
  <si>
    <t>9.5.4.</t>
  </si>
  <si>
    <t>10.</t>
  </si>
  <si>
    <t>10.1.</t>
  </si>
  <si>
    <t>10.1.1.</t>
  </si>
  <si>
    <t>10.1.2.</t>
  </si>
  <si>
    <t>10.1.3.</t>
  </si>
  <si>
    <t>10.1.4.</t>
  </si>
  <si>
    <t>10.1.5.</t>
  </si>
  <si>
    <t>10.1.6.</t>
  </si>
  <si>
    <t>10.1.7.</t>
  </si>
  <si>
    <t>10.1.8.</t>
  </si>
  <si>
    <t>10.1.9.</t>
  </si>
  <si>
    <t>10.1.10.</t>
  </si>
  <si>
    <t>10.1.11.</t>
  </si>
  <si>
    <t>10.1.12.</t>
  </si>
  <si>
    <t>10.1.13.</t>
  </si>
  <si>
    <t>10.2.</t>
  </si>
  <si>
    <t>10.2.1.</t>
  </si>
  <si>
    <t>10.2.2.</t>
  </si>
  <si>
    <t>10.2.3.</t>
  </si>
  <si>
    <t>10.3.</t>
  </si>
  <si>
    <t>10.3.1.</t>
  </si>
  <si>
    <t>10.3.2.</t>
  </si>
  <si>
    <t>10.3.3.</t>
  </si>
  <si>
    <t>10.3.4.</t>
  </si>
  <si>
    <t>10.4.</t>
  </si>
  <si>
    <t>10.4.1.</t>
  </si>
  <si>
    <t>10.4.2.</t>
  </si>
  <si>
    <t>10.4.3.</t>
  </si>
  <si>
    <t>10.4.4.</t>
  </si>
  <si>
    <t>10.4.5.</t>
  </si>
  <si>
    <t>10.5.</t>
  </si>
  <si>
    <t>10.5.1.</t>
  </si>
  <si>
    <t>10.5.2.</t>
  </si>
  <si>
    <t>10.5.3.</t>
  </si>
  <si>
    <t>10.5.4.</t>
  </si>
  <si>
    <t>11.</t>
  </si>
  <si>
    <t>11.1.</t>
  </si>
  <si>
    <t>11.1.1.</t>
  </si>
  <si>
    <t>11.1.2.</t>
  </si>
  <si>
    <t>11.1.3.</t>
  </si>
  <si>
    <t>11.1.4.</t>
  </si>
  <si>
    <t>11.1.5.</t>
  </si>
  <si>
    <t>11.1.6.</t>
  </si>
  <si>
    <t>11.1.7.</t>
  </si>
  <si>
    <t>Matúš</t>
  </si>
  <si>
    <t>11.1.8.</t>
  </si>
  <si>
    <t>11.1.9.</t>
  </si>
  <si>
    <t>11.1.10.</t>
  </si>
  <si>
    <t>11.2.</t>
  </si>
  <si>
    <t>11.2.1.</t>
  </si>
  <si>
    <t>11.2.2.</t>
  </si>
  <si>
    <t>11.2.3.</t>
  </si>
  <si>
    <t>11.3.</t>
  </si>
  <si>
    <t>11.3.1.</t>
  </si>
  <si>
    <t>Externý lektor kurzu Ako tvoriť projekty</t>
  </si>
  <si>
    <t>11.3.2.</t>
  </si>
  <si>
    <t>11.3.3.</t>
  </si>
  <si>
    <t>11.3.4.</t>
  </si>
  <si>
    <t>11.4.</t>
  </si>
  <si>
    <t>11.4.1.</t>
  </si>
  <si>
    <t>11.4.2.</t>
  </si>
  <si>
    <t>11.4.3.</t>
  </si>
  <si>
    <t>11.4.4.</t>
  </si>
  <si>
    <t>11.4.5.</t>
  </si>
  <si>
    <t>11.5.</t>
  </si>
  <si>
    <t>11.5.1.</t>
  </si>
  <si>
    <t>11.5.2.</t>
  </si>
  <si>
    <t>11.5.3.</t>
  </si>
  <si>
    <t>11.5.4.</t>
  </si>
  <si>
    <t>12.</t>
  </si>
  <si>
    <t>12.1.</t>
  </si>
  <si>
    <t>12.1.1.</t>
  </si>
  <si>
    <t>12.1.2.</t>
  </si>
  <si>
    <t>12.1.3.</t>
  </si>
  <si>
    <t>12.1.4.</t>
  </si>
  <si>
    <t>12.1.5.</t>
  </si>
  <si>
    <t>12.1.6.</t>
  </si>
  <si>
    <t>12.1.7</t>
  </si>
  <si>
    <t>12.1.8.</t>
  </si>
  <si>
    <t>12.1.9.</t>
  </si>
  <si>
    <t>12.1.10.</t>
  </si>
  <si>
    <t>12.1.11.</t>
  </si>
  <si>
    <t>12.1.12.</t>
  </si>
  <si>
    <t>Stanislav</t>
  </si>
  <si>
    <t>12.1.13.</t>
  </si>
  <si>
    <t>12.2.</t>
  </si>
  <si>
    <t>12.2.1.</t>
  </si>
  <si>
    <t>12.2.2.</t>
  </si>
  <si>
    <t>12.2.3.</t>
  </si>
  <si>
    <t>12.3.</t>
  </si>
  <si>
    <t>12.3.1.</t>
  </si>
  <si>
    <t>Externý lektor kurzu Baltík v škole</t>
  </si>
  <si>
    <t>12.3.2.</t>
  </si>
  <si>
    <t>12.3.3.</t>
  </si>
  <si>
    <t>12.3.4.</t>
  </si>
  <si>
    <t>Externí lektori pre kurz Kľúčové kompetencie učiteľov a moderné koncepcie vyučovacieho procesu s podporou IKT</t>
  </si>
  <si>
    <t>12.4.</t>
  </si>
  <si>
    <t>12.4.1.</t>
  </si>
  <si>
    <t>12.4.2.</t>
  </si>
  <si>
    <t>12.4.3.</t>
  </si>
  <si>
    <t>12.4.4.</t>
  </si>
  <si>
    <t>12.4.5.</t>
  </si>
  <si>
    <t>12.5.</t>
  </si>
  <si>
    <t>12.5.1.</t>
  </si>
  <si>
    <t>12.5.2.</t>
  </si>
  <si>
    <t>12.5.3.</t>
  </si>
  <si>
    <t>12.5.4.</t>
  </si>
  <si>
    <t>13.</t>
  </si>
  <si>
    <t>13.1.</t>
  </si>
  <si>
    <t>13.1.1.</t>
  </si>
  <si>
    <t>13.1.2.</t>
  </si>
  <si>
    <t>13.1.3.</t>
  </si>
  <si>
    <t>13.1.4.</t>
  </si>
  <si>
    <t>13.1.5.</t>
  </si>
  <si>
    <t>13.1.6.</t>
  </si>
  <si>
    <t>13.1.7.</t>
  </si>
  <si>
    <t>13.1.8.</t>
  </si>
  <si>
    <t>Anežka</t>
  </si>
  <si>
    <t>13.1.9.</t>
  </si>
  <si>
    <t>13.1.10.</t>
  </si>
  <si>
    <t>13.2.</t>
  </si>
  <si>
    <t>13.2.1.</t>
  </si>
  <si>
    <t>13.2.2.</t>
  </si>
  <si>
    <t>13.2.3.</t>
  </si>
  <si>
    <t>13.3.</t>
  </si>
  <si>
    <t>13.3.1.</t>
  </si>
  <si>
    <t>13.3.2.</t>
  </si>
  <si>
    <t>13.3.3.</t>
  </si>
  <si>
    <t>13.3.4.</t>
  </si>
  <si>
    <t>13.4.</t>
  </si>
  <si>
    <t>13.4.1.</t>
  </si>
  <si>
    <t>13.4.2.</t>
  </si>
  <si>
    <t>13.4.3.</t>
  </si>
  <si>
    <t>13.4.4.</t>
  </si>
  <si>
    <t>13.4.5.</t>
  </si>
  <si>
    <t>13.5.</t>
  </si>
  <si>
    <t>13.5.1.</t>
  </si>
  <si>
    <t>13.5.2.</t>
  </si>
  <si>
    <t>13.5.3.</t>
  </si>
  <si>
    <t>13.5.4.</t>
  </si>
  <si>
    <t>Materiál na prípravu príspevkov a prezentácií žiakov na Detskú konferenciu Región Abov našimi zmyslami</t>
  </si>
  <si>
    <t>14.</t>
  </si>
  <si>
    <t>14.1.</t>
  </si>
  <si>
    <t>14.1.1.</t>
  </si>
  <si>
    <t>14.1.2.</t>
  </si>
  <si>
    <t>14.1.3.</t>
  </si>
  <si>
    <t>14.1.4.</t>
  </si>
  <si>
    <t>14.1.5.</t>
  </si>
  <si>
    <t>14.1.6.</t>
  </si>
  <si>
    <t>14.1.7.</t>
  </si>
  <si>
    <t>14.1.8.</t>
  </si>
  <si>
    <t>Ľudmila</t>
  </si>
  <si>
    <t>14.1.9.</t>
  </si>
  <si>
    <t>14.2.</t>
  </si>
  <si>
    <t>14.2.1.</t>
  </si>
  <si>
    <t>14.2.2.</t>
  </si>
  <si>
    <t>14.2.3.</t>
  </si>
  <si>
    <t>14.3.</t>
  </si>
  <si>
    <t>14.3.1.</t>
  </si>
  <si>
    <t>14.3.2.</t>
  </si>
  <si>
    <t>14.3.3.</t>
  </si>
  <si>
    <t>14.3.4.</t>
  </si>
  <si>
    <t>14.4.</t>
  </si>
  <si>
    <t>14.4.1.</t>
  </si>
  <si>
    <t>14.4.2.</t>
  </si>
  <si>
    <t>14.4.3.</t>
  </si>
  <si>
    <t>14.4.4.</t>
  </si>
  <si>
    <t>14.4.5.</t>
  </si>
  <si>
    <t>14.5.</t>
  </si>
  <si>
    <t>14.5.1.</t>
  </si>
  <si>
    <t>14.5.2.</t>
  </si>
  <si>
    <t>14.5.3.</t>
  </si>
  <si>
    <t>14.5.4.</t>
  </si>
  <si>
    <t>Materiál na prípravu príspevkov a prezentácií žiakov na Detskú konferenciu My vo svete, svet v nás</t>
  </si>
  <si>
    <t>15.</t>
  </si>
  <si>
    <t>15.1.</t>
  </si>
  <si>
    <t>15.1.1.</t>
  </si>
  <si>
    <t>15.1.2.</t>
  </si>
  <si>
    <t xml:space="preserve">Imrich </t>
  </si>
  <si>
    <t>15.1.3.</t>
  </si>
  <si>
    <t>15.1.4.</t>
  </si>
  <si>
    <t>15.1.5.</t>
  </si>
  <si>
    <t>15.2.</t>
  </si>
  <si>
    <t>15.2.1.</t>
  </si>
  <si>
    <t>15.2.2.</t>
  </si>
  <si>
    <t>15.2.3.</t>
  </si>
  <si>
    <t>15.3.</t>
  </si>
  <si>
    <t>15.3.1.</t>
  </si>
  <si>
    <t>15.3.2.</t>
  </si>
  <si>
    <t>15.3.3.</t>
  </si>
  <si>
    <t>15.3.4.</t>
  </si>
  <si>
    <t>15.4.</t>
  </si>
  <si>
    <t>15.4.1.</t>
  </si>
  <si>
    <t>15.4.2.</t>
  </si>
  <si>
    <t>15.4.3.</t>
  </si>
  <si>
    <t>15.4.4.</t>
  </si>
  <si>
    <t>15.4.5.</t>
  </si>
  <si>
    <t>15.5.</t>
  </si>
  <si>
    <t>15.5.1.</t>
  </si>
  <si>
    <t>15.5.2.</t>
  </si>
  <si>
    <t>15.5.3.</t>
  </si>
  <si>
    <t>15.5.4.</t>
  </si>
  <si>
    <t>16.</t>
  </si>
  <si>
    <t>16.1.</t>
  </si>
  <si>
    <t>16.1.1.</t>
  </si>
  <si>
    <t>Kristína</t>
  </si>
  <si>
    <t>16.1.2.</t>
  </si>
  <si>
    <t>16.2.</t>
  </si>
  <si>
    <t>16.2.1.</t>
  </si>
  <si>
    <t>16.2.2.</t>
  </si>
  <si>
    <t>16.2.3.</t>
  </si>
  <si>
    <t>16.3.</t>
  </si>
  <si>
    <t>16.3.1.</t>
  </si>
  <si>
    <t>16.3.2.</t>
  </si>
  <si>
    <t>16.3.3.</t>
  </si>
  <si>
    <t>16.3.4.</t>
  </si>
  <si>
    <t>16.4.</t>
  </si>
  <si>
    <t>16.4.1.</t>
  </si>
  <si>
    <t>16.4.2.</t>
  </si>
  <si>
    <t>16.4.3.</t>
  </si>
  <si>
    <t>16.4.4.</t>
  </si>
  <si>
    <t>16.4.5.</t>
  </si>
  <si>
    <t>16.5.</t>
  </si>
  <si>
    <t>16.5.1.</t>
  </si>
  <si>
    <t>16.5.2.</t>
  </si>
  <si>
    <t>16.5.3.</t>
  </si>
  <si>
    <t>16.5.4.</t>
  </si>
  <si>
    <t>17.</t>
  </si>
  <si>
    <t>17.1.</t>
  </si>
  <si>
    <t>17.1.1.</t>
  </si>
  <si>
    <t>Karin</t>
  </si>
  <si>
    <t>17.1.2.</t>
  </si>
  <si>
    <t>17.1.3.</t>
  </si>
  <si>
    <t>Zdenka</t>
  </si>
  <si>
    <t>17.1.4.</t>
  </si>
  <si>
    <t>17.1.5.</t>
  </si>
  <si>
    <t>17.1.6.</t>
  </si>
  <si>
    <t>17.2.</t>
  </si>
  <si>
    <t>17.2.1.</t>
  </si>
  <si>
    <t>17.2.2.</t>
  </si>
  <si>
    <t>17.2.3.</t>
  </si>
  <si>
    <t>17.3.</t>
  </si>
  <si>
    <t>17.3.1.</t>
  </si>
  <si>
    <t>17.3.2.</t>
  </si>
  <si>
    <t>17.3.3.</t>
  </si>
  <si>
    <t>17.3.4.</t>
  </si>
  <si>
    <t>17.4.</t>
  </si>
  <si>
    <t>17.4.1.</t>
  </si>
  <si>
    <t>17.4.2.</t>
  </si>
  <si>
    <t>17.4.3.</t>
  </si>
  <si>
    <t>17.4.4.</t>
  </si>
  <si>
    <t>17.4.5.</t>
  </si>
  <si>
    <t>17.5.</t>
  </si>
  <si>
    <t>17.5.1.</t>
  </si>
  <si>
    <t>17.5.2.</t>
  </si>
  <si>
    <t>17.5.3.</t>
  </si>
  <si>
    <t>17.5.4.</t>
  </si>
  <si>
    <t>18.</t>
  </si>
  <si>
    <t>18.1.</t>
  </si>
  <si>
    <t>18.1.1.</t>
  </si>
  <si>
    <t>18.1.2.</t>
  </si>
  <si>
    <t>Valentína</t>
  </si>
  <si>
    <t>18.1.3.</t>
  </si>
  <si>
    <t>Libuše</t>
  </si>
  <si>
    <t>18.1.4.</t>
  </si>
  <si>
    <t>18.2.</t>
  </si>
  <si>
    <t>18.2.1.</t>
  </si>
  <si>
    <t>18.2.2.</t>
  </si>
  <si>
    <t>18.2.3.</t>
  </si>
  <si>
    <t>18.3.</t>
  </si>
  <si>
    <t>18.3.1.</t>
  </si>
  <si>
    <t>18.3.2.</t>
  </si>
  <si>
    <t>18.3.3.</t>
  </si>
  <si>
    <t>18.3.4.</t>
  </si>
  <si>
    <t>18.4.</t>
  </si>
  <si>
    <t>18.4.1.</t>
  </si>
  <si>
    <t>18.4.2.</t>
  </si>
  <si>
    <t>18.4.3.</t>
  </si>
  <si>
    <t>18.4.4.</t>
  </si>
  <si>
    <t>18.4.5.</t>
  </si>
  <si>
    <t>18.5.</t>
  </si>
  <si>
    <t>18.5.1.</t>
  </si>
  <si>
    <t>18.5.2.</t>
  </si>
  <si>
    <t>18.5.3.</t>
  </si>
  <si>
    <t>18.5.4.</t>
  </si>
  <si>
    <t>CELKOVÉ OPRÁVNENÉ VÝDAVKY PROJEKTU</t>
  </si>
  <si>
    <t>Typ</t>
  </si>
  <si>
    <t>Inv.číslo</t>
  </si>
  <si>
    <t>Oprávky</t>
  </si>
  <si>
    <t>K</t>
  </si>
  <si>
    <t>KOPIROVACI STROJ</t>
  </si>
  <si>
    <t>B</t>
  </si>
  <si>
    <t>B01</t>
  </si>
  <si>
    <t>NOTEBOOK</t>
  </si>
  <si>
    <t>NASTRELOVACI PISTOLE</t>
  </si>
  <si>
    <t>B10</t>
  </si>
  <si>
    <t>STUL JEDNACI 520X110X67</t>
  </si>
  <si>
    <t>D</t>
  </si>
  <si>
    <t>AUTOMOBIL RENAULT</t>
  </si>
  <si>
    <t>B40</t>
  </si>
  <si>
    <t>FAX PANASONIC</t>
  </si>
  <si>
    <t>KONTEJNER KANCEL.</t>
  </si>
  <si>
    <t>JERAB PORTALOVY</t>
  </si>
  <si>
    <t>RADIOTELEFON NOKIA</t>
  </si>
  <si>
    <t>TISKARNA HP LJ 5L</t>
  </si>
  <si>
    <t>MONITOR</t>
  </si>
  <si>
    <t>JEHLIC.TISKARNA EPSON</t>
  </si>
  <si>
    <t>TEPLOVZDUSNY AGREGAT</t>
  </si>
  <si>
    <t>PILA PASOVA YTONG</t>
  </si>
  <si>
    <t>STOLNI PC 5/133</t>
  </si>
  <si>
    <t>KOMPRESOR POJIZDNY</t>
  </si>
  <si>
    <t>MULT. M 25 D SKL.</t>
  </si>
  <si>
    <t>NAVESOVY PODKOP</t>
  </si>
  <si>
    <t>PRISTROJ CISTICI</t>
  </si>
  <si>
    <t>POCITAC HP</t>
  </si>
  <si>
    <t>MENIC FREKVENCI</t>
  </si>
  <si>
    <t>C</t>
  </si>
  <si>
    <t>C20</t>
  </si>
  <si>
    <t>MYCI ZARIZENI WAP</t>
  </si>
  <si>
    <t>C30</t>
  </si>
  <si>
    <t>LESENI HAKI</t>
  </si>
  <si>
    <t>PS.STUL 160X80X67</t>
  </si>
  <si>
    <t>C40</t>
  </si>
  <si>
    <t>SVARECKA</t>
  </si>
  <si>
    <t>S 1203</t>
  </si>
  <si>
    <t>ROZBRUSOVACKA</t>
  </si>
  <si>
    <t>MENIC FREKVENCE</t>
  </si>
  <si>
    <t>MOBILNI TELEFON NOKIA</t>
  </si>
  <si>
    <t>C01</t>
  </si>
  <si>
    <t>PREPRAVNIK PU 3080</t>
  </si>
  <si>
    <t>PRIVES KOBRAS K 6B</t>
  </si>
  <si>
    <t>C10</t>
  </si>
  <si>
    <t>PC 526 MINITOWER</t>
  </si>
  <si>
    <t>STOLOVA PILA NORWIT</t>
  </si>
  <si>
    <t>VYSOKOZDVIZNY VOZIK</t>
  </si>
  <si>
    <t>DESTACAR SKLAPEC 4X2</t>
  </si>
  <si>
    <t>STOLNI PC 5/166</t>
  </si>
  <si>
    <t>S 100-05 VAL.</t>
  </si>
  <si>
    <t>AVIA A 30 K SKL</t>
  </si>
  <si>
    <t>SVARECKA CASTODUR</t>
  </si>
  <si>
    <t>POCITAC.HP</t>
  </si>
  <si>
    <t>MULT. M 25-10D SKL</t>
  </si>
  <si>
    <t>MANIPULATOR</t>
  </si>
  <si>
    <t>SOUSTRUH HROTOVY</t>
  </si>
  <si>
    <t>FREZKA</t>
  </si>
  <si>
    <t>BRUSKA</t>
  </si>
  <si>
    <t>HROT. SOUSTR. E400</t>
  </si>
  <si>
    <t>D20</t>
  </si>
  <si>
    <t>PRIVES VICEUCELOVY</t>
  </si>
  <si>
    <t>D30</t>
  </si>
  <si>
    <t>PS. STUL 160X80X67</t>
  </si>
  <si>
    <t>D01</t>
  </si>
  <si>
    <t>CISTICI ZARIZENI</t>
  </si>
  <si>
    <t>PC 528 MINITOWER</t>
  </si>
  <si>
    <t>STOLOVA PILA</t>
  </si>
  <si>
    <t>AVIA VALNIK</t>
  </si>
  <si>
    <t>D10</t>
  </si>
  <si>
    <t>TRAFO</t>
  </si>
  <si>
    <t>TRAFOSTANICE</t>
  </si>
  <si>
    <t>AVIA A 21 NL VAL.</t>
  </si>
  <si>
    <t>TISKARNA</t>
  </si>
  <si>
    <t>E</t>
  </si>
  <si>
    <t>E01</t>
  </si>
  <si>
    <t>RADDITELEFON NOKIA</t>
  </si>
  <si>
    <t>E40</t>
  </si>
  <si>
    <t>DETEKCNI PRISTROJ EX 10</t>
  </si>
  <si>
    <t>E30</t>
  </si>
  <si>
    <t>LZICE NAKLADACI</t>
  </si>
  <si>
    <t>E20</t>
  </si>
  <si>
    <t>TISKARNA CANON</t>
  </si>
  <si>
    <t>SPAROVACI PILA</t>
  </si>
  <si>
    <t>SVARECI AUTOMAT</t>
  </si>
  <si>
    <t>STOLNI PC 589</t>
  </si>
  <si>
    <t>V0ZIK DVHM 2022</t>
  </si>
  <si>
    <t>AUTOMOBIL NAKL.SKL.</t>
  </si>
  <si>
    <t>AUTOMOBIL.PRIVES SKL</t>
  </si>
  <si>
    <t>Správa o predaji 2001</t>
  </si>
  <si>
    <t>Oblast</t>
  </si>
  <si>
    <t>Sever</t>
  </si>
  <si>
    <t>Juh</t>
  </si>
  <si>
    <t>Východ</t>
  </si>
  <si>
    <t>Západ</t>
  </si>
  <si>
    <t>Správa o predaji 2002</t>
  </si>
  <si>
    <t>Správa o predaji 2003</t>
  </si>
  <si>
    <t>Stred</t>
  </si>
  <si>
    <t>Žilina</t>
  </si>
  <si>
    <t>Patria</t>
  </si>
  <si>
    <t>Vysoké Tatry</t>
  </si>
  <si>
    <t>Roky 1999 - 2012</t>
  </si>
  <si>
    <t>Trieda</t>
  </si>
  <si>
    <t>Názov majetku</t>
  </si>
  <si>
    <t>Prevádzka</t>
  </si>
  <si>
    <t>Stredisko</t>
  </si>
  <si>
    <t>Daňová skupina</t>
  </si>
  <si>
    <t>Zpôsob odpisovania</t>
  </si>
  <si>
    <t>Vstupná cena</t>
  </si>
  <si>
    <t>Zostatková cena</t>
  </si>
  <si>
    <t>Mesačný odpis</t>
  </si>
  <si>
    <t>Dátum</t>
  </si>
  <si>
    <t>Konec odpisovania</t>
  </si>
  <si>
    <t>Výsledky MMM 2013 - Korčuliari - ženy - 20 km</t>
  </si>
  <si>
    <t>Štartovné číslo</t>
  </si>
  <si>
    <t>Meno</t>
  </si>
  <si>
    <t>Krajina</t>
  </si>
  <si>
    <t>Klub</t>
  </si>
  <si>
    <t>Čas</t>
  </si>
  <si>
    <t>KARABOVÁ Martina</t>
  </si>
  <si>
    <t>SVK</t>
  </si>
  <si>
    <t>RKIC Košice</t>
  </si>
  <si>
    <t>KARABOVÁ Renáta</t>
  </si>
  <si>
    <t>PROKOPOVIČOVÁ Slávka</t>
  </si>
  <si>
    <t>SC Košice</t>
  </si>
  <si>
    <t>KALAPOŠOVÁ Zuzana</t>
  </si>
  <si>
    <t>SIC Košice</t>
  </si>
  <si>
    <t>PETROVIČOVÁ Lucia</t>
  </si>
  <si>
    <t>U.S.Steel Košice,s.r.o</t>
  </si>
  <si>
    <t>KOTENOVÁ Bohunka</t>
  </si>
  <si>
    <t>CZE</t>
  </si>
  <si>
    <t>Finančná správa SR &amp; ECSA</t>
  </si>
  <si>
    <t>CIFRANIČOVÁ Gabriela</t>
  </si>
  <si>
    <t>FUN Riders</t>
  </si>
  <si>
    <t>ŠEVČÍKOVÁ Romana</t>
  </si>
  <si>
    <t>L&amp;Š</t>
  </si>
  <si>
    <t>ANDREASOVÁ Kristína</t>
  </si>
  <si>
    <t>FJORD Helle</t>
  </si>
  <si>
    <t>DEN</t>
  </si>
  <si>
    <t>Odense</t>
  </si>
  <si>
    <t>TKÁČOVÁ Mária</t>
  </si>
  <si>
    <t>Run Team Dobšiná</t>
  </si>
  <si>
    <t>BALOGOVÁ Silvia</t>
  </si>
  <si>
    <t>HEIDENFELDER Christine</t>
  </si>
  <si>
    <t>AUT</t>
  </si>
  <si>
    <t>Ternitz</t>
  </si>
  <si>
    <t>PERÚNOVÁ Miroslava</t>
  </si>
  <si>
    <t>DUČAIOVÁ Zuzana</t>
  </si>
  <si>
    <t>SAVČINSKÁ Vanda</t>
  </si>
  <si>
    <t>Bardejov</t>
  </si>
  <si>
    <t>MIKULENKOVA Jana</t>
  </si>
  <si>
    <t>KOCHELKOVÁ Monika</t>
  </si>
  <si>
    <t>LULEYOVA Petra</t>
  </si>
  <si>
    <t>KUŠNIERIKOVÁ Jana</t>
  </si>
  <si>
    <t>ČEKANOVÁ Jarmila</t>
  </si>
  <si>
    <t>ŠTEFÁNIKOVÁ Jana</t>
  </si>
  <si>
    <t>FALISOVÁ Mária</t>
  </si>
  <si>
    <t>MOHLEROVÁ Sylvia</t>
  </si>
  <si>
    <t>TVRDOŇOVÁ Martina</t>
  </si>
  <si>
    <t>T-Systems Slovakia</t>
  </si>
  <si>
    <t>MAZÁKOVÁ Petra</t>
  </si>
  <si>
    <t>GETRAG</t>
  </si>
  <si>
    <t>HAJTOLOVA Martina</t>
  </si>
  <si>
    <t>KUBOVČÍKOVÁ Beáta</t>
  </si>
  <si>
    <t>Liptovský Ján</t>
  </si>
  <si>
    <t>DOMONKOŠOVÁ Petra</t>
  </si>
  <si>
    <t>SOPKA Seňa</t>
  </si>
  <si>
    <t>FULLAJTÁROVÁ Erika</t>
  </si>
  <si>
    <t>RESEKOVÁ Mária</t>
  </si>
  <si>
    <t>DUČAIOVÁ Eva</t>
  </si>
  <si>
    <t>KRTKO Košice</t>
  </si>
  <si>
    <t>KOZÁKOVÁ Katarína</t>
  </si>
  <si>
    <t>ŠK KOMPAS</t>
  </si>
  <si>
    <t>RUŽIČKOVÁ Štefánia</t>
  </si>
  <si>
    <t>TEBINKOVÁ Zuzana</t>
  </si>
  <si>
    <t>PROCHÁZKOVÁ Zlatica</t>
  </si>
  <si>
    <t>VINCEOVA Erika</t>
  </si>
  <si>
    <t>HLINKOVÁ Petra</t>
  </si>
  <si>
    <t>OLEJÁROVÁ Lýdia</t>
  </si>
  <si>
    <t>ROVENSKÁ Alžbeta</t>
  </si>
  <si>
    <t>KUNDRÁTOVÁ Mária</t>
  </si>
  <si>
    <t>OBROČNÍKOVÁ Martina</t>
  </si>
  <si>
    <t>HUSÁROVÁ Michaela</t>
  </si>
  <si>
    <t>JACÁKOVÁ Patrícia</t>
  </si>
  <si>
    <t>LORINCZOVÁ Barbora</t>
  </si>
  <si>
    <t>MARCINOVÁ Lucia</t>
  </si>
  <si>
    <t>VARGOVA Silvia</t>
  </si>
  <si>
    <t>JANDEROVÁ Silvie</t>
  </si>
  <si>
    <t>Těšíme se</t>
  </si>
  <si>
    <t>GOMBOSOVÁ Dana</t>
  </si>
  <si>
    <t>MURZOVÁ Henrieta</t>
  </si>
  <si>
    <t>TOKARČÍKOVÁ Ivana</t>
  </si>
  <si>
    <t>MIŽÍKOVÁ Lenka</t>
  </si>
  <si>
    <t>NESS KDC</t>
  </si>
  <si>
    <t>MÚČKOVÁ Alexandra</t>
  </si>
  <si>
    <t>SPECIFIC</t>
  </si>
  <si>
    <t>CYPRIANOVA Adriana</t>
  </si>
  <si>
    <t>SZABARIOVÁ Kristína</t>
  </si>
  <si>
    <t>TEĽMANOVÁ Katarína</t>
  </si>
  <si>
    <t>Magneti Marelli</t>
  </si>
  <si>
    <t>VARGOVÁ Vladimíra</t>
  </si>
  <si>
    <t>FISCHEROVÁ Rusnáková Nikola</t>
  </si>
  <si>
    <t>PIVOVARNIKOVA Katarina</t>
  </si>
  <si>
    <t>OBERTOVÁ Anna</t>
  </si>
  <si>
    <t>Menovky riadkov</t>
  </si>
  <si>
    <t>Celkový súčet</t>
  </si>
  <si>
    <t>Súčet z cena</t>
  </si>
  <si>
    <t>viac ako 2 x priemer</t>
  </si>
  <si>
    <t>Menovky stĺpcov</t>
  </si>
  <si>
    <t>(Všetko)</t>
  </si>
  <si>
    <t>&gt;500</t>
  </si>
  <si>
    <t>&gt;5000</t>
  </si>
  <si>
    <t>Dargov Celková hodnota</t>
  </si>
  <si>
    <t>Datas Celková hodnota</t>
  </si>
  <si>
    <t>Dexia Celková hodnota</t>
  </si>
  <si>
    <t>Enter Celková hodnota</t>
  </si>
  <si>
    <t>Molex Celková hodnota</t>
  </si>
  <si>
    <t>Orange Celková hodnota</t>
  </si>
  <si>
    <t>Siemens Celková hodnota</t>
  </si>
  <si>
    <t>Tatrabanka Celková hodnota</t>
  </si>
  <si>
    <t>Tesco Celková hodnota</t>
  </si>
  <si>
    <t>Označenia riadkov</t>
  </si>
  <si>
    <t>Označenia stĺpcov</t>
  </si>
  <si>
    <t>Súčet z cena2</t>
  </si>
  <si>
    <t>Celkovo Súčet z cena</t>
  </si>
  <si>
    <t>Celkovo Súčet z cena2</t>
  </si>
  <si>
    <t>4_Zoznamy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</si>
</sst>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S_k_-;\-* #,##0.00\ _S_k_-;_-* &quot;-&quot;??\ _S_k_-;_-@_-"/>
    <numFmt numFmtId="166" formatCode="#,##0.0000"/>
    <numFmt numFmtId="167" formatCode="d/m"/>
    <numFmt numFmtId="168" formatCode="000\ 00"/>
    <numFmt numFmtId="169" formatCode="[$-41B]d\.\ mmmm\ yyyy;@"/>
    <numFmt numFmtId="170" formatCode="_-* #,##0\ _S_k_-;\-* #,##0\ _S_k_-;_-* &quot;-&quot;??\ _S_k_-;_-@_-"/>
    <numFmt numFmtId="171" formatCode="00"/>
  </numFmts>
  <fonts count="73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0"/>
      <name val="Arial CE"/>
      <charset val="238"/>
    </font>
    <font>
      <b/>
      <sz val="9"/>
      <color indexed="62"/>
      <name val="Tahoma"/>
      <family val="2"/>
    </font>
    <font>
      <sz val="9"/>
      <name val="Tahoma"/>
      <family val="2"/>
      <charset val="238"/>
    </font>
    <font>
      <sz val="9"/>
      <color indexed="59"/>
      <name val="Tahoma"/>
      <family val="2"/>
      <charset val="238"/>
    </font>
    <font>
      <sz val="9"/>
      <color indexed="20"/>
      <name val="Tahoma"/>
      <family val="2"/>
      <charset val="238"/>
    </font>
    <font>
      <sz val="9"/>
      <color indexed="18"/>
      <name val="Tahoma"/>
      <family val="2"/>
      <charset val="238"/>
    </font>
    <font>
      <sz val="10"/>
      <name val="Helv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Arial"/>
      <family val="2"/>
      <charset val="238"/>
    </font>
    <font>
      <i/>
      <sz val="8"/>
      <name val="Arial CE"/>
      <family val="2"/>
      <charset val="238"/>
    </font>
    <font>
      <b/>
      <i/>
      <sz val="10"/>
      <name val="Times New Roman CE"/>
      <family val="1"/>
      <charset val="238"/>
    </font>
    <font>
      <b/>
      <i/>
      <sz val="14"/>
      <color indexed="39"/>
      <name val="Arial CE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8"/>
      <color indexed="9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8"/>
      <name val="Arial CE"/>
      <family val="2"/>
      <charset val="238"/>
    </font>
    <font>
      <b/>
      <u/>
      <sz val="11"/>
      <color indexed="17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color indexed="9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1"/>
      <color indexed="10"/>
      <name val="Arial CE"/>
    </font>
    <font>
      <sz val="12"/>
      <name val="Arial CE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indexed="18"/>
      <name val="Tahoma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lightGray"/>
    </fill>
    <fill>
      <patternFill patternType="gray0625"/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69">
    <xf numFmtId="0" fontId="0" fillId="0" borderId="0"/>
    <xf numFmtId="0" fontId="16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0" borderId="1" applyNumberFormat="0" applyFill="0" applyAlignment="0" applyProtection="0"/>
    <xf numFmtId="164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Border="0" applyAlignment="0" applyProtection="0"/>
    <xf numFmtId="0" fontId="18" fillId="0" borderId="0"/>
    <xf numFmtId="0" fontId="19" fillId="16" borderId="0"/>
    <xf numFmtId="0" fontId="20" fillId="17" borderId="0"/>
    <xf numFmtId="0" fontId="21" fillId="0" borderId="0"/>
    <xf numFmtId="0" fontId="39" fillId="3" borderId="0" applyNumberFormat="0" applyBorder="0" applyAlignment="0" applyProtection="0"/>
    <xf numFmtId="0" fontId="40" fillId="18" borderId="2" applyNumberFormat="0" applyAlignment="0" applyProtection="0"/>
    <xf numFmtId="0" fontId="22" fillId="0" borderId="0">
      <alignment wrapText="1"/>
    </xf>
    <xf numFmtId="0" fontId="5" fillId="19" borderId="3">
      <alignment horizontal="center" vertical="center" wrapText="1"/>
    </xf>
    <xf numFmtId="0" fontId="9" fillId="19" borderId="4">
      <alignment horizontal="center" vertical="center"/>
    </xf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/>
    <xf numFmtId="0" fontId="6" fillId="20" borderId="0"/>
    <xf numFmtId="0" fontId="24" fillId="21" borderId="0"/>
    <xf numFmtId="0" fontId="4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23" borderId="8">
      <alignment horizontal="center"/>
    </xf>
    <xf numFmtId="0" fontId="25" fillId="0" borderId="0"/>
    <xf numFmtId="0" fontId="26" fillId="0" borderId="0"/>
    <xf numFmtId="49" fontId="27" fillId="24" borderId="0"/>
    <xf numFmtId="49" fontId="28" fillId="0" borderId="0"/>
    <xf numFmtId="0" fontId="1" fillId="25" borderId="9" applyNumberFormat="0" applyFont="0" applyAlignment="0" applyProtection="0"/>
    <xf numFmtId="0" fontId="46" fillId="0" borderId="10" applyNumberFormat="0" applyFill="0" applyAlignment="0" applyProtection="0"/>
    <xf numFmtId="0" fontId="47" fillId="4" borderId="0" applyNumberFormat="0" applyBorder="0" applyAlignment="0" applyProtection="0"/>
    <xf numFmtId="0" fontId="29" fillId="26" borderId="0"/>
    <xf numFmtId="0" fontId="30" fillId="0" borderId="0"/>
    <xf numFmtId="0" fontId="48" fillId="0" borderId="0" applyNumberFormat="0" applyFill="0" applyBorder="0" applyAlignment="0" applyProtection="0"/>
    <xf numFmtId="0" fontId="49" fillId="7" borderId="11" applyNumberFormat="0" applyAlignment="0" applyProtection="0"/>
    <xf numFmtId="0" fontId="50" fillId="27" borderId="11" applyNumberFormat="0" applyAlignment="0" applyProtection="0"/>
    <xf numFmtId="0" fontId="51" fillId="27" borderId="12" applyNumberFormat="0" applyAlignment="0" applyProtection="0"/>
    <xf numFmtId="0" fontId="52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31" borderId="0" applyNumberFormat="0" applyBorder="0" applyAlignment="0" applyProtection="0"/>
    <xf numFmtId="0" fontId="3" fillId="0" borderId="0"/>
  </cellStyleXfs>
  <cellXfs count="295">
    <xf numFmtId="0" fontId="0" fillId="0" borderId="0" xfId="0"/>
    <xf numFmtId="0" fontId="6" fillId="0" borderId="0" xfId="44" applyFont="1"/>
    <xf numFmtId="0" fontId="3" fillId="0" borderId="0" xfId="44"/>
    <xf numFmtId="0" fontId="7" fillId="0" borderId="13" xfId="44" applyFont="1" applyBorder="1"/>
    <xf numFmtId="0" fontId="7" fillId="32" borderId="13" xfId="44" applyFont="1" applyFill="1" applyBorder="1" applyAlignment="1">
      <alignment horizontal="center"/>
    </xf>
    <xf numFmtId="0" fontId="6" fillId="33" borderId="13" xfId="44" applyFont="1" applyFill="1" applyBorder="1" applyAlignment="1">
      <alignment horizontal="center"/>
    </xf>
    <xf numFmtId="0" fontId="7" fillId="34" borderId="14" xfId="44" applyFont="1" applyFill="1" applyBorder="1"/>
    <xf numFmtId="0" fontId="8" fillId="0" borderId="14" xfId="44" applyFont="1" applyBorder="1" applyAlignment="1">
      <alignment horizontal="center"/>
    </xf>
    <xf numFmtId="0" fontId="7" fillId="34" borderId="3" xfId="44" applyFont="1" applyFill="1" applyBorder="1"/>
    <xf numFmtId="0" fontId="8" fillId="0" borderId="3" xfId="44" applyFont="1" applyBorder="1" applyAlignment="1">
      <alignment horizontal="center"/>
    </xf>
    <xf numFmtId="0" fontId="7" fillId="33" borderId="3" xfId="44" applyFont="1" applyFill="1" applyBorder="1"/>
    <xf numFmtId="1" fontId="11" fillId="35" borderId="0" xfId="0" applyNumberFormat="1" applyFont="1" applyFill="1" applyBorder="1" applyAlignment="1">
      <alignment horizontal="center" vertical="center"/>
    </xf>
    <xf numFmtId="166" fontId="11" fillId="35" borderId="0" xfId="0" applyNumberFormat="1" applyFont="1" applyFill="1" applyBorder="1" applyAlignment="1">
      <alignment horizontal="center" vertical="center"/>
    </xf>
    <xf numFmtId="167" fontId="11" fillId="35" borderId="0" xfId="0" applyNumberFormat="1" applyFont="1" applyFill="1" applyBorder="1" applyAlignment="1">
      <alignment horizontal="right" vertical="center"/>
    </xf>
    <xf numFmtId="3" fontId="11" fillId="35" borderId="0" xfId="0" applyNumberFormat="1" applyFont="1" applyFill="1" applyBorder="1" applyAlignment="1">
      <alignment horizontal="center" vertical="center"/>
    </xf>
    <xf numFmtId="166" fontId="11" fillId="35" borderId="0" xfId="0" applyNumberFormat="1" applyFont="1" applyFill="1" applyBorder="1" applyAlignment="1">
      <alignment horizontal="left" vertical="center"/>
    </xf>
    <xf numFmtId="168" fontId="11" fillId="35" borderId="0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12" fillId="0" borderId="0" xfId="0" applyNumberFormat="1" applyFont="1" applyBorder="1" applyAlignment="1">
      <alignment horizontal="center"/>
    </xf>
    <xf numFmtId="0" fontId="12" fillId="35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2" fillId="0" borderId="0" xfId="0" applyNumberFormat="1" applyFont="1" applyBorder="1"/>
    <xf numFmtId="167" fontId="12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left" indent="1"/>
    </xf>
    <xf numFmtId="49" fontId="12" fillId="0" borderId="0" xfId="0" applyNumberFormat="1" applyFont="1" applyAlignment="1">
      <alignment horizontal="left"/>
    </xf>
    <xf numFmtId="168" fontId="12" fillId="0" borderId="0" xfId="0" applyNumberFormat="1" applyFont="1" applyAlignment="1">
      <alignment horizontal="center"/>
    </xf>
    <xf numFmtId="1" fontId="0" fillId="0" borderId="0" xfId="0" applyNumberFormat="1"/>
    <xf numFmtId="3" fontId="12" fillId="0" borderId="0" xfId="0" applyNumberFormat="1" applyFont="1" applyBorder="1"/>
    <xf numFmtId="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8" fontId="15" fillId="0" borderId="0" xfId="0" applyNumberFormat="1" applyFont="1" applyBorder="1" applyAlignment="1">
      <alignment horizontal="center"/>
    </xf>
    <xf numFmtId="0" fontId="3" fillId="0" borderId="0" xfId="43" applyBorder="1"/>
    <xf numFmtId="0" fontId="3" fillId="0" borderId="0" xfId="43"/>
    <xf numFmtId="0" fontId="31" fillId="34" borderId="15" xfId="43" applyFont="1" applyFill="1" applyBorder="1" applyAlignment="1">
      <alignment horizontal="left"/>
    </xf>
    <xf numFmtId="0" fontId="31" fillId="34" borderId="16" xfId="43" applyFont="1" applyFill="1" applyBorder="1" applyAlignment="1">
      <alignment horizontal="left"/>
    </xf>
    <xf numFmtId="0" fontId="31" fillId="34" borderId="17" xfId="43" applyFont="1" applyFill="1" applyBorder="1" applyAlignment="1">
      <alignment horizontal="left"/>
    </xf>
    <xf numFmtId="0" fontId="31" fillId="34" borderId="16" xfId="43" applyFont="1" applyFill="1" applyBorder="1" applyAlignment="1">
      <alignment horizontal="center"/>
    </xf>
    <xf numFmtId="3" fontId="31" fillId="34" borderId="18" xfId="46" applyNumberFormat="1" applyFont="1" applyFill="1" applyBorder="1" applyAlignment="1">
      <alignment horizontal="center" vertical="center"/>
    </xf>
    <xf numFmtId="0" fontId="26" fillId="36" borderId="0" xfId="43" applyFont="1" applyFill="1" applyBorder="1" applyAlignment="1">
      <alignment horizontal="left"/>
    </xf>
    <xf numFmtId="0" fontId="26" fillId="36" borderId="0" xfId="43" applyFont="1" applyFill="1" applyBorder="1"/>
    <xf numFmtId="3" fontId="26" fillId="36" borderId="0" xfId="43" applyNumberFormat="1" applyFont="1" applyFill="1" applyBorder="1" applyAlignment="1">
      <alignment vertical="center"/>
    </xf>
    <xf numFmtId="0" fontId="10" fillId="0" borderId="0" xfId="43" applyFont="1" applyBorder="1" applyAlignment="1">
      <alignment horizontal="left"/>
    </xf>
    <xf numFmtId="0" fontId="26" fillId="19" borderId="0" xfId="43" applyFont="1" applyFill="1" applyBorder="1" applyAlignment="1">
      <alignment horizontal="left"/>
    </xf>
    <xf numFmtId="0" fontId="26" fillId="19" borderId="0" xfId="43" applyFont="1" applyFill="1" applyBorder="1"/>
    <xf numFmtId="3" fontId="26" fillId="19" borderId="0" xfId="43" applyNumberFormat="1" applyFont="1" applyFill="1" applyBorder="1" applyAlignment="1">
      <alignment vertical="center"/>
    </xf>
    <xf numFmtId="0" fontId="26" fillId="0" borderId="0" xfId="43" applyFont="1" applyBorder="1" applyAlignment="1">
      <alignment horizontal="left"/>
    </xf>
    <xf numFmtId="0" fontId="4" fillId="0" borderId="19" xfId="43" applyFont="1" applyBorder="1" applyAlignment="1">
      <alignment horizontal="left" vertical="center" wrapText="1"/>
    </xf>
    <xf numFmtId="3" fontId="4" fillId="0" borderId="19" xfId="43" applyNumberFormat="1" applyFont="1" applyBorder="1" applyAlignment="1">
      <alignment vertical="center"/>
    </xf>
    <xf numFmtId="0" fontId="26" fillId="19" borderId="0" xfId="43" applyFont="1" applyFill="1" applyBorder="1" applyAlignment="1">
      <alignment horizontal="left" vertical="center" wrapText="1"/>
    </xf>
    <xf numFmtId="0" fontId="26" fillId="0" borderId="0" xfId="43" applyFont="1" applyFill="1" applyBorder="1" applyAlignment="1">
      <alignment horizontal="left"/>
    </xf>
    <xf numFmtId="0" fontId="4" fillId="0" borderId="14" xfId="43" applyFont="1" applyBorder="1" applyAlignment="1">
      <alignment horizontal="left" vertical="center" wrapText="1"/>
    </xf>
    <xf numFmtId="3" fontId="4" fillId="0" borderId="14" xfId="43" applyNumberFormat="1" applyFont="1" applyBorder="1" applyAlignment="1">
      <alignment vertical="center"/>
    </xf>
    <xf numFmtId="0" fontId="32" fillId="0" borderId="0" xfId="43" applyFont="1" applyFill="1"/>
    <xf numFmtId="0" fontId="26" fillId="0" borderId="0" xfId="43" applyFont="1"/>
    <xf numFmtId="171" fontId="3" fillId="0" borderId="0" xfId="43" applyNumberFormat="1" applyFill="1"/>
    <xf numFmtId="0" fontId="3" fillId="0" borderId="20" xfId="43" applyFill="1" applyBorder="1"/>
    <xf numFmtId="0" fontId="33" fillId="0" borderId="21" xfId="43" applyFont="1" applyFill="1" applyBorder="1" applyAlignment="1">
      <alignment horizontal="center"/>
    </xf>
    <xf numFmtId="0" fontId="33" fillId="0" borderId="22" xfId="43" applyFont="1" applyFill="1" applyBorder="1" applyAlignment="1">
      <alignment horizontal="center"/>
    </xf>
    <xf numFmtId="0" fontId="33" fillId="19" borderId="22" xfId="43" applyFont="1" applyFill="1" applyBorder="1" applyAlignment="1">
      <alignment horizontal="center"/>
    </xf>
    <xf numFmtId="0" fontId="33" fillId="33" borderId="22" xfId="43" applyFont="1" applyFill="1" applyBorder="1" applyAlignment="1">
      <alignment horizontal="center"/>
    </xf>
    <xf numFmtId="0" fontId="33" fillId="37" borderId="23" xfId="43" applyFont="1" applyFill="1" applyBorder="1" applyAlignment="1">
      <alignment horizontal="center"/>
    </xf>
    <xf numFmtId="0" fontId="3" fillId="0" borderId="0" xfId="43" applyFill="1"/>
    <xf numFmtId="0" fontId="3" fillId="0" borderId="24" xfId="43" applyFill="1" applyBorder="1"/>
    <xf numFmtId="0" fontId="34" fillId="0" borderId="25" xfId="43" applyFont="1" applyFill="1" applyBorder="1"/>
    <xf numFmtId="0" fontId="34" fillId="0" borderId="26" xfId="43" applyFont="1" applyFill="1" applyBorder="1"/>
    <xf numFmtId="0" fontId="34" fillId="19" borderId="26" xfId="43" applyFont="1" applyFill="1" applyBorder="1"/>
    <xf numFmtId="0" fontId="34" fillId="33" borderId="26" xfId="43" applyFont="1" applyFill="1" applyBorder="1"/>
    <xf numFmtId="0" fontId="33" fillId="37" borderId="27" xfId="43" applyFont="1" applyFill="1" applyBorder="1"/>
    <xf numFmtId="0" fontId="3" fillId="0" borderId="28" xfId="43" applyFill="1" applyBorder="1"/>
    <xf numFmtId="0" fontId="34" fillId="0" borderId="29" xfId="43" applyFont="1" applyFill="1" applyBorder="1"/>
    <xf numFmtId="0" fontId="34" fillId="0" borderId="30" xfId="43" applyFont="1" applyFill="1" applyBorder="1"/>
    <xf numFmtId="0" fontId="34" fillId="19" borderId="30" xfId="43" applyFont="1" applyFill="1" applyBorder="1"/>
    <xf numFmtId="0" fontId="34" fillId="33" borderId="30" xfId="43" applyFont="1" applyFill="1" applyBorder="1"/>
    <xf numFmtId="0" fontId="33" fillId="37" borderId="31" xfId="43" applyFont="1" applyFill="1" applyBorder="1"/>
    <xf numFmtId="0" fontId="3" fillId="0" borderId="32" xfId="43" applyFill="1" applyBorder="1"/>
    <xf numFmtId="0" fontId="34" fillId="0" borderId="33" xfId="43" applyFont="1" applyFill="1" applyBorder="1"/>
    <xf numFmtId="0" fontId="34" fillId="0" borderId="34" xfId="43" applyFont="1" applyFill="1" applyBorder="1"/>
    <xf numFmtId="0" fontId="34" fillId="19" borderId="34" xfId="43" applyFont="1" applyFill="1" applyBorder="1"/>
    <xf numFmtId="0" fontId="34" fillId="33" borderId="34" xfId="43" applyFont="1" applyFill="1" applyBorder="1"/>
    <xf numFmtId="0" fontId="33" fillId="37" borderId="35" xfId="43" applyFont="1" applyFill="1" applyBorder="1"/>
    <xf numFmtId="0" fontId="26" fillId="0" borderId="24" xfId="43" applyFont="1" applyFill="1" applyBorder="1"/>
    <xf numFmtId="0" fontId="33" fillId="0" borderId="25" xfId="43" applyFont="1" applyFill="1" applyBorder="1"/>
    <xf numFmtId="0" fontId="33" fillId="0" borderId="26" xfId="43" applyFont="1" applyFill="1" applyBorder="1"/>
    <xf numFmtId="0" fontId="33" fillId="19" borderId="26" xfId="43" applyFont="1" applyFill="1" applyBorder="1"/>
    <xf numFmtId="0" fontId="33" fillId="33" borderId="26" xfId="43" applyFont="1" applyFill="1" applyBorder="1"/>
    <xf numFmtId="0" fontId="26" fillId="0" borderId="36" xfId="43" applyFont="1" applyFill="1" applyBorder="1"/>
    <xf numFmtId="0" fontId="33" fillId="0" borderId="37" xfId="43" applyFont="1" applyFill="1" applyBorder="1"/>
    <xf numFmtId="0" fontId="33" fillId="0" borderId="38" xfId="43" applyFont="1" applyFill="1" applyBorder="1"/>
    <xf numFmtId="0" fontId="33" fillId="19" borderId="38" xfId="43" applyFont="1" applyFill="1" applyBorder="1"/>
    <xf numFmtId="0" fontId="33" fillId="33" borderId="38" xfId="43" applyFont="1" applyFill="1" applyBorder="1"/>
    <xf numFmtId="0" fontId="33" fillId="37" borderId="39" xfId="43" applyFont="1" applyFill="1" applyBorder="1"/>
    <xf numFmtId="0" fontId="26" fillId="0" borderId="40" xfId="43" applyFont="1" applyFill="1" applyBorder="1"/>
    <xf numFmtId="0" fontId="33" fillId="0" borderId="41" xfId="43" applyFont="1" applyFill="1" applyBorder="1"/>
    <xf numFmtId="0" fontId="33" fillId="0" borderId="42" xfId="43" applyFont="1" applyFill="1" applyBorder="1"/>
    <xf numFmtId="0" fontId="33" fillId="19" borderId="42" xfId="43" applyFont="1" applyFill="1" applyBorder="1"/>
    <xf numFmtId="0" fontId="33" fillId="33" borderId="42" xfId="43" applyFont="1" applyFill="1" applyBorder="1"/>
    <xf numFmtId="0" fontId="33" fillId="37" borderId="43" xfId="43" applyFont="1" applyFill="1" applyBorder="1"/>
    <xf numFmtId="0" fontId="0" fillId="32" borderId="3" xfId="0" applyFill="1" applyBorder="1"/>
    <xf numFmtId="0" fontId="0" fillId="0" borderId="3" xfId="0" applyBorder="1"/>
    <xf numFmtId="0" fontId="0" fillId="0" borderId="3" xfId="0" applyBorder="1" applyAlignment="1">
      <alignment horizontal="left" indent="1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left"/>
    </xf>
    <xf numFmtId="168" fontId="15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1" fontId="35" fillId="32" borderId="0" xfId="0" applyNumberFormat="1" applyFont="1" applyFill="1" applyBorder="1" applyAlignment="1">
      <alignment horizontal="left"/>
    </xf>
    <xf numFmtId="0" fontId="12" fillId="32" borderId="0" xfId="0" applyFont="1" applyFill="1" applyBorder="1" applyAlignment="1">
      <alignment horizontal="left"/>
    </xf>
    <xf numFmtId="0" fontId="13" fillId="32" borderId="0" xfId="0" applyFont="1" applyFill="1" applyBorder="1" applyAlignment="1">
      <alignment horizontal="left"/>
    </xf>
    <xf numFmtId="0" fontId="14" fillId="32" borderId="0" xfId="0" applyFont="1" applyFill="1" applyBorder="1" applyAlignment="1">
      <alignment horizontal="left"/>
    </xf>
    <xf numFmtId="1" fontId="12" fillId="32" borderId="0" xfId="0" applyNumberFormat="1" applyFont="1" applyFill="1" applyBorder="1" applyAlignment="1">
      <alignment horizontal="left"/>
    </xf>
    <xf numFmtId="167" fontId="12" fillId="32" borderId="0" xfId="0" applyNumberFormat="1" applyFont="1" applyFill="1" applyBorder="1" applyAlignment="1">
      <alignment horizontal="left"/>
    </xf>
    <xf numFmtId="3" fontId="15" fillId="32" borderId="0" xfId="0" applyNumberFormat="1" applyFont="1" applyFill="1" applyBorder="1" applyAlignment="1">
      <alignment horizontal="left" indent="1"/>
    </xf>
    <xf numFmtId="0" fontId="12" fillId="32" borderId="0" xfId="0" applyFont="1" applyFill="1" applyBorder="1" applyAlignment="1">
      <alignment horizontal="center"/>
    </xf>
    <xf numFmtId="1" fontId="12" fillId="32" borderId="0" xfId="0" applyNumberFormat="1" applyFont="1" applyFill="1" applyBorder="1"/>
    <xf numFmtId="167" fontId="12" fillId="32" borderId="0" xfId="0" applyNumberFormat="1" applyFont="1" applyFill="1" applyBorder="1" applyAlignment="1">
      <alignment horizontal="right"/>
    </xf>
    <xf numFmtId="49" fontId="53" fillId="38" borderId="44" xfId="0" applyNumberFormat="1" applyFont="1" applyFill="1" applyBorder="1" applyAlignment="1">
      <alignment horizontal="right"/>
    </xf>
    <xf numFmtId="0" fontId="54" fillId="38" borderId="45" xfId="0" applyFont="1" applyFill="1" applyBorder="1" applyAlignment="1">
      <alignment horizontal="left"/>
    </xf>
    <xf numFmtId="2" fontId="53" fillId="38" borderId="45" xfId="0" applyNumberFormat="1" applyFont="1" applyFill="1" applyBorder="1" applyAlignment="1">
      <alignment horizontal="center" wrapText="1"/>
    </xf>
    <xf numFmtId="0" fontId="54" fillId="38" borderId="45" xfId="0" applyFont="1" applyFill="1" applyBorder="1" applyAlignment="1">
      <alignment horizontal="center" wrapText="1"/>
    </xf>
    <xf numFmtId="3" fontId="54" fillId="38" borderId="45" xfId="0" applyNumberFormat="1" applyFont="1" applyFill="1" applyBorder="1" applyAlignment="1">
      <alignment horizontal="center" wrapText="1"/>
    </xf>
    <xf numFmtId="3" fontId="54" fillId="38" borderId="46" xfId="0" applyNumberFormat="1" applyFont="1" applyFill="1" applyBorder="1" applyAlignment="1">
      <alignment horizontal="center" wrapText="1"/>
    </xf>
    <xf numFmtId="3" fontId="54" fillId="38" borderId="47" xfId="0" applyNumberFormat="1" applyFont="1" applyFill="1" applyBorder="1" applyAlignment="1">
      <alignment horizontal="center" wrapText="1"/>
    </xf>
    <xf numFmtId="0" fontId="55" fillId="0" borderId="0" xfId="0" applyFont="1" applyBorder="1"/>
    <xf numFmtId="49" fontId="56" fillId="39" borderId="48" xfId="0" applyNumberFormat="1" applyFont="1" applyFill="1" applyBorder="1" applyAlignment="1">
      <alignment horizontal="right"/>
    </xf>
    <xf numFmtId="0" fontId="56" fillId="39" borderId="3" xfId="0" applyFont="1" applyFill="1" applyBorder="1"/>
    <xf numFmtId="0" fontId="53" fillId="39" borderId="3" xfId="0" applyFont="1" applyFill="1" applyBorder="1" applyAlignment="1">
      <alignment wrapText="1"/>
    </xf>
    <xf numFmtId="0" fontId="57" fillId="39" borderId="3" xfId="0" applyFont="1" applyFill="1" applyBorder="1" applyAlignment="1">
      <alignment wrapText="1"/>
    </xf>
    <xf numFmtId="3" fontId="57" fillId="39" borderId="3" xfId="0" applyNumberFormat="1" applyFont="1" applyFill="1" applyBorder="1" applyAlignment="1">
      <alignment wrapText="1"/>
    </xf>
    <xf numFmtId="3" fontId="57" fillId="39" borderId="49" xfId="0" applyNumberFormat="1" applyFont="1" applyFill="1" applyBorder="1" applyAlignment="1">
      <alignment wrapText="1"/>
    </xf>
    <xf numFmtId="3" fontId="57" fillId="39" borderId="50" xfId="0" applyNumberFormat="1" applyFont="1" applyFill="1" applyBorder="1"/>
    <xf numFmtId="0" fontId="57" fillId="0" borderId="0" xfId="0" applyFont="1" applyBorder="1"/>
    <xf numFmtId="49" fontId="58" fillId="38" borderId="48" xfId="0" applyNumberFormat="1" applyFont="1" applyFill="1" applyBorder="1" applyAlignment="1">
      <alignment horizontal="right"/>
    </xf>
    <xf numFmtId="0" fontId="58" fillId="38" borderId="3" xfId="0" applyFont="1" applyFill="1" applyBorder="1" applyAlignment="1">
      <alignment wrapText="1"/>
    </xf>
    <xf numFmtId="0" fontId="59" fillId="38" borderId="3" xfId="0" applyFont="1" applyFill="1" applyBorder="1" applyAlignment="1">
      <alignment wrapText="1"/>
    </xf>
    <xf numFmtId="3" fontId="59" fillId="38" borderId="3" xfId="0" applyNumberFormat="1" applyFont="1" applyFill="1" applyBorder="1" applyAlignment="1">
      <alignment wrapText="1"/>
    </xf>
    <xf numFmtId="4" fontId="59" fillId="38" borderId="49" xfId="0" applyNumberFormat="1" applyFont="1" applyFill="1" applyBorder="1" applyAlignment="1">
      <alignment wrapText="1"/>
    </xf>
    <xf numFmtId="4" fontId="59" fillId="38" borderId="50" xfId="0" applyNumberFormat="1" applyFont="1" applyFill="1" applyBorder="1"/>
    <xf numFmtId="49" fontId="55" fillId="35" borderId="48" xfId="0" applyNumberFormat="1" applyFont="1" applyFill="1" applyBorder="1" applyAlignment="1">
      <alignment horizontal="right"/>
    </xf>
    <xf numFmtId="0" fontId="55" fillId="35" borderId="3" xfId="0" applyFont="1" applyFill="1" applyBorder="1" applyAlignment="1">
      <alignment wrapText="1"/>
    </xf>
    <xf numFmtId="0" fontId="59" fillId="35" borderId="3" xfId="0" applyFont="1" applyFill="1" applyBorder="1" applyAlignment="1">
      <alignment wrapText="1"/>
    </xf>
    <xf numFmtId="4" fontId="59" fillId="35" borderId="49" xfId="0" applyNumberFormat="1" applyFont="1" applyFill="1" applyBorder="1" applyAlignment="1">
      <alignment wrapText="1"/>
    </xf>
    <xf numFmtId="4" fontId="59" fillId="35" borderId="50" xfId="0" applyNumberFormat="1" applyFont="1" applyFill="1" applyBorder="1"/>
    <xf numFmtId="49" fontId="55" fillId="0" borderId="48" xfId="0" applyNumberFormat="1" applyFont="1" applyBorder="1" applyAlignment="1">
      <alignment horizontal="right"/>
    </xf>
    <xf numFmtId="0" fontId="55" fillId="0" borderId="3" xfId="0" applyFont="1" applyBorder="1" applyAlignment="1">
      <alignment wrapText="1"/>
    </xf>
    <xf numFmtId="0" fontId="60" fillId="0" borderId="3" xfId="0" applyFont="1" applyBorder="1" applyAlignment="1">
      <alignment wrapText="1"/>
    </xf>
    <xf numFmtId="0" fontId="59" fillId="0" borderId="3" xfId="0" applyFont="1" applyBorder="1" applyAlignment="1">
      <alignment wrapText="1"/>
    </xf>
    <xf numFmtId="3" fontId="59" fillId="0" borderId="3" xfId="0" applyNumberFormat="1" applyFont="1" applyBorder="1" applyAlignment="1">
      <alignment wrapText="1"/>
    </xf>
    <xf numFmtId="4" fontId="59" fillId="0" borderId="49" xfId="0" applyNumberFormat="1" applyFont="1" applyFill="1" applyBorder="1" applyAlignment="1">
      <alignment wrapText="1"/>
    </xf>
    <xf numFmtId="4" fontId="59" fillId="0" borderId="50" xfId="0" applyNumberFormat="1" applyFont="1" applyBorder="1"/>
    <xf numFmtId="4" fontId="59" fillId="0" borderId="49" xfId="0" applyNumberFormat="1" applyFont="1" applyBorder="1" applyAlignment="1">
      <alignment wrapText="1"/>
    </xf>
    <xf numFmtId="0" fontId="58" fillId="38" borderId="3" xfId="0" applyFont="1" applyFill="1" applyBorder="1" applyAlignment="1">
      <alignment horizontal="left" wrapText="1"/>
    </xf>
    <xf numFmtId="0" fontId="55" fillId="0" borderId="3" xfId="0" applyFont="1" applyBorder="1" applyAlignment="1">
      <alignment horizontal="left" wrapText="1"/>
    </xf>
    <xf numFmtId="49" fontId="58" fillId="38" borderId="48" xfId="0" applyNumberFormat="1" applyFont="1" applyFill="1" applyBorder="1" applyAlignment="1">
      <alignment horizontal="right"/>
    </xf>
    <xf numFmtId="0" fontId="58" fillId="38" borderId="3" xfId="0" applyFont="1" applyFill="1" applyBorder="1" applyAlignment="1">
      <alignment horizontal="left" wrapText="1"/>
    </xf>
    <xf numFmtId="0" fontId="59" fillId="38" borderId="3" xfId="0" applyFont="1" applyFill="1" applyBorder="1" applyAlignment="1">
      <alignment wrapText="1"/>
    </xf>
    <xf numFmtId="4" fontId="59" fillId="38" borderId="49" xfId="0" applyNumberFormat="1" applyFont="1" applyFill="1" applyBorder="1" applyAlignment="1">
      <alignment wrapText="1"/>
    </xf>
    <xf numFmtId="4" fontId="59" fillId="38" borderId="50" xfId="0" applyNumberFormat="1" applyFont="1" applyFill="1" applyBorder="1"/>
    <xf numFmtId="49" fontId="61" fillId="32" borderId="51" xfId="0" applyNumberFormat="1" applyFont="1" applyFill="1" applyBorder="1" applyAlignment="1">
      <alignment horizontal="right"/>
    </xf>
    <xf numFmtId="0" fontId="61" fillId="32" borderId="14" xfId="0" applyFont="1" applyFill="1" applyBorder="1" applyAlignment="1">
      <alignment horizontal="left" wrapText="1"/>
    </xf>
    <xf numFmtId="0" fontId="58" fillId="32" borderId="14" xfId="0" applyFont="1" applyFill="1" applyBorder="1" applyAlignment="1">
      <alignment horizontal="left" wrapText="1"/>
    </xf>
    <xf numFmtId="0" fontId="61" fillId="32" borderId="14" xfId="0" applyFont="1" applyFill="1" applyBorder="1" applyAlignment="1">
      <alignment wrapText="1"/>
    </xf>
    <xf numFmtId="3" fontId="61" fillId="32" borderId="14" xfId="0" applyNumberFormat="1" applyFont="1" applyFill="1" applyBorder="1" applyAlignment="1">
      <alignment wrapText="1"/>
    </xf>
    <xf numFmtId="4" fontId="61" fillId="32" borderId="52" xfId="0" applyNumberFormat="1" applyFont="1" applyFill="1" applyBorder="1" applyAlignment="1">
      <alignment wrapText="1"/>
    </xf>
    <xf numFmtId="4" fontId="61" fillId="32" borderId="53" xfId="0" applyNumberFormat="1" applyFont="1" applyFill="1" applyBorder="1"/>
    <xf numFmtId="0" fontId="61" fillId="0" borderId="0" xfId="0" applyFont="1" applyBorder="1"/>
    <xf numFmtId="49" fontId="56" fillId="24" borderId="48" xfId="0" applyNumberFormat="1" applyFont="1" applyFill="1" applyBorder="1" applyAlignment="1">
      <alignment horizontal="right"/>
    </xf>
    <xf numFmtId="0" fontId="56" fillId="24" borderId="3" xfId="0" applyFont="1" applyFill="1" applyBorder="1"/>
    <xf numFmtId="0" fontId="53" fillId="24" borderId="3" xfId="0" applyFont="1" applyFill="1" applyBorder="1" applyAlignment="1">
      <alignment wrapText="1"/>
    </xf>
    <xf numFmtId="0" fontId="56" fillId="24" borderId="3" xfId="0" applyFont="1" applyFill="1" applyBorder="1" applyAlignment="1">
      <alignment wrapText="1"/>
    </xf>
    <xf numFmtId="3" fontId="56" fillId="24" borderId="3" xfId="0" applyNumberFormat="1" applyFont="1" applyFill="1" applyBorder="1" applyAlignment="1">
      <alignment wrapText="1"/>
    </xf>
    <xf numFmtId="4" fontId="56" fillId="24" borderId="49" xfId="0" applyNumberFormat="1" applyFont="1" applyFill="1" applyBorder="1" applyAlignment="1">
      <alignment wrapText="1"/>
    </xf>
    <xf numFmtId="4" fontId="56" fillId="24" borderId="50" xfId="0" applyNumberFormat="1" applyFont="1" applyFill="1" applyBorder="1"/>
    <xf numFmtId="0" fontId="56" fillId="0" borderId="0" xfId="0" applyFont="1" applyFill="1" applyBorder="1"/>
    <xf numFmtId="0" fontId="55" fillId="0" borderId="3" xfId="0" applyFont="1" applyFill="1" applyBorder="1" applyAlignment="1">
      <alignment horizontal="left" wrapText="1"/>
    </xf>
    <xf numFmtId="49" fontId="58" fillId="38" borderId="51" xfId="0" applyNumberFormat="1" applyFont="1" applyFill="1" applyBorder="1" applyAlignment="1">
      <alignment horizontal="right"/>
    </xf>
    <xf numFmtId="0" fontId="58" fillId="38" borderId="14" xfId="0" applyFont="1" applyFill="1" applyBorder="1" applyAlignment="1">
      <alignment horizontal="left" wrapText="1"/>
    </xf>
    <xf numFmtId="0" fontId="59" fillId="38" borderId="14" xfId="0" applyFont="1" applyFill="1" applyBorder="1" applyAlignment="1">
      <alignment wrapText="1"/>
    </xf>
    <xf numFmtId="3" fontId="59" fillId="38" borderId="14" xfId="0" applyNumberFormat="1" applyFont="1" applyFill="1" applyBorder="1" applyAlignment="1">
      <alignment wrapText="1"/>
    </xf>
    <xf numFmtId="49" fontId="55" fillId="0" borderId="51" xfId="0" applyNumberFormat="1" applyFont="1" applyFill="1" applyBorder="1" applyAlignment="1">
      <alignment horizontal="right"/>
    </xf>
    <xf numFmtId="0" fontId="55" fillId="0" borderId="14" xfId="0" applyFont="1" applyFill="1" applyBorder="1" applyAlignment="1">
      <alignment horizontal="left" wrapText="1"/>
    </xf>
    <xf numFmtId="0" fontId="59" fillId="0" borderId="14" xfId="0" applyFont="1" applyFill="1" applyBorder="1" applyAlignment="1">
      <alignment wrapText="1"/>
    </xf>
    <xf numFmtId="3" fontId="59" fillId="0" borderId="14" xfId="0" applyNumberFormat="1" applyFont="1" applyFill="1" applyBorder="1" applyAlignment="1">
      <alignment wrapText="1"/>
    </xf>
    <xf numFmtId="4" fontId="59" fillId="0" borderId="52" xfId="0" applyNumberFormat="1" applyFont="1" applyFill="1" applyBorder="1" applyAlignment="1">
      <alignment wrapText="1"/>
    </xf>
    <xf numFmtId="4" fontId="59" fillId="0" borderId="53" xfId="0" applyNumberFormat="1" applyFont="1" applyFill="1" applyBorder="1"/>
    <xf numFmtId="0" fontId="55" fillId="0" borderId="0" xfId="0" applyFont="1" applyFill="1" applyBorder="1"/>
    <xf numFmtId="4" fontId="59" fillId="38" borderId="52" xfId="0" applyNumberFormat="1" applyFont="1" applyFill="1" applyBorder="1" applyAlignment="1">
      <alignment wrapText="1"/>
    </xf>
    <xf numFmtId="4" fontId="59" fillId="38" borderId="53" xfId="0" applyNumberFormat="1" applyFont="1" applyFill="1" applyBorder="1"/>
    <xf numFmtId="0" fontId="62" fillId="39" borderId="3" xfId="0" applyFont="1" applyFill="1" applyBorder="1" applyAlignment="1">
      <alignment wrapText="1"/>
    </xf>
    <xf numFmtId="3" fontId="62" fillId="39" borderId="3" xfId="0" applyNumberFormat="1" applyFont="1" applyFill="1" applyBorder="1" applyAlignment="1">
      <alignment wrapText="1"/>
    </xf>
    <xf numFmtId="4" fontId="62" fillId="39" borderId="49" xfId="0" applyNumberFormat="1" applyFont="1" applyFill="1" applyBorder="1" applyAlignment="1">
      <alignment wrapText="1"/>
    </xf>
    <xf numFmtId="4" fontId="62" fillId="39" borderId="50" xfId="0" applyNumberFormat="1" applyFont="1" applyFill="1" applyBorder="1"/>
    <xf numFmtId="49" fontId="55" fillId="38" borderId="48" xfId="0" applyNumberFormat="1" applyFont="1" applyFill="1" applyBorder="1" applyAlignment="1">
      <alignment horizontal="right"/>
    </xf>
    <xf numFmtId="0" fontId="55" fillId="38" borderId="3" xfId="0" applyFont="1" applyFill="1" applyBorder="1" applyAlignment="1">
      <alignment horizontal="left" wrapText="1"/>
    </xf>
    <xf numFmtId="3" fontId="55" fillId="0" borderId="3" xfId="0" applyNumberFormat="1" applyFont="1" applyBorder="1" applyAlignment="1">
      <alignment wrapText="1"/>
    </xf>
    <xf numFmtId="3" fontId="59" fillId="0" borderId="3" xfId="0" applyNumberFormat="1" applyFont="1" applyFill="1" applyBorder="1" applyAlignment="1">
      <alignment wrapText="1"/>
    </xf>
    <xf numFmtId="0" fontId="60" fillId="0" borderId="0" xfId="0" applyFont="1" applyAlignment="1">
      <alignment wrapText="1"/>
    </xf>
    <xf numFmtId="0" fontId="58" fillId="32" borderId="3" xfId="0" applyFont="1" applyFill="1" applyBorder="1" applyAlignment="1">
      <alignment horizontal="left" wrapText="1"/>
    </xf>
    <xf numFmtId="49" fontId="56" fillId="39" borderId="48" xfId="0" applyNumberFormat="1" applyFont="1" applyFill="1" applyBorder="1" applyAlignment="1">
      <alignment horizontal="right"/>
    </xf>
    <xf numFmtId="0" fontId="56" fillId="39" borderId="3" xfId="0" applyFont="1" applyFill="1" applyBorder="1"/>
    <xf numFmtId="0" fontId="53" fillId="39" borderId="3" xfId="0" applyFont="1" applyFill="1" applyBorder="1" applyAlignment="1">
      <alignment wrapText="1"/>
    </xf>
    <xf numFmtId="0" fontId="62" fillId="39" borderId="3" xfId="0" applyFont="1" applyFill="1" applyBorder="1" applyAlignment="1">
      <alignment wrapText="1"/>
    </xf>
    <xf numFmtId="3" fontId="62" fillId="39" borderId="3" xfId="0" applyNumberFormat="1" applyFont="1" applyFill="1" applyBorder="1" applyAlignment="1">
      <alignment wrapText="1"/>
    </xf>
    <xf numFmtId="4" fontId="62" fillId="39" borderId="49" xfId="0" applyNumberFormat="1" applyFont="1" applyFill="1" applyBorder="1" applyAlignment="1">
      <alignment wrapText="1"/>
    </xf>
    <xf numFmtId="4" fontId="62" fillId="39" borderId="50" xfId="0" applyNumberFormat="1" applyFont="1" applyFill="1" applyBorder="1"/>
    <xf numFmtId="4" fontId="59" fillId="0" borderId="54" xfId="0" applyNumberFormat="1" applyFont="1" applyBorder="1" applyAlignment="1">
      <alignment wrapText="1"/>
    </xf>
    <xf numFmtId="0" fontId="55" fillId="0" borderId="3" xfId="0" applyFont="1" applyBorder="1"/>
    <xf numFmtId="3" fontId="55" fillId="0" borderId="3" xfId="0" applyNumberFormat="1" applyFont="1" applyBorder="1"/>
    <xf numFmtId="0" fontId="56" fillId="39" borderId="55" xfId="0" applyFont="1" applyFill="1" applyBorder="1"/>
    <xf numFmtId="0" fontId="53" fillId="39" borderId="55" xfId="0" applyFont="1" applyFill="1" applyBorder="1" applyAlignment="1">
      <alignment wrapText="1"/>
    </xf>
    <xf numFmtId="0" fontId="62" fillId="39" borderId="55" xfId="0" applyFont="1" applyFill="1" applyBorder="1" applyAlignment="1">
      <alignment wrapText="1"/>
    </xf>
    <xf numFmtId="3" fontId="62" fillId="39" borderId="55" xfId="0" applyNumberFormat="1" applyFont="1" applyFill="1" applyBorder="1" applyAlignment="1">
      <alignment wrapText="1"/>
    </xf>
    <xf numFmtId="4" fontId="62" fillId="39" borderId="56" xfId="0" applyNumberFormat="1" applyFont="1" applyFill="1" applyBorder="1" applyAlignment="1">
      <alignment wrapText="1"/>
    </xf>
    <xf numFmtId="0" fontId="58" fillId="38" borderId="57" xfId="0" applyFont="1" applyFill="1" applyBorder="1" applyAlignment="1">
      <alignment horizontal="left" wrapText="1"/>
    </xf>
    <xf numFmtId="0" fontId="59" fillId="38" borderId="57" xfId="0" applyFont="1" applyFill="1" applyBorder="1" applyAlignment="1">
      <alignment wrapText="1"/>
    </xf>
    <xf numFmtId="3" fontId="59" fillId="38" borderId="57" xfId="0" applyNumberFormat="1" applyFont="1" applyFill="1" applyBorder="1" applyAlignment="1">
      <alignment wrapText="1"/>
    </xf>
    <xf numFmtId="4" fontId="59" fillId="38" borderId="54" xfId="0" applyNumberFormat="1" applyFont="1" applyFill="1" applyBorder="1" applyAlignment="1">
      <alignment wrapText="1"/>
    </xf>
    <xf numFmtId="49" fontId="55" fillId="0" borderId="51" xfId="0" applyNumberFormat="1" applyFont="1" applyBorder="1" applyAlignment="1">
      <alignment horizontal="right"/>
    </xf>
    <xf numFmtId="0" fontId="55" fillId="0" borderId="57" xfId="0" applyFont="1" applyBorder="1" applyAlignment="1">
      <alignment horizontal="left" wrapText="1"/>
    </xf>
    <xf numFmtId="0" fontId="60" fillId="0" borderId="57" xfId="0" applyFont="1" applyBorder="1" applyAlignment="1">
      <alignment wrapText="1"/>
    </xf>
    <xf numFmtId="0" fontId="59" fillId="0" borderId="57" xfId="0" applyFont="1" applyBorder="1" applyAlignment="1">
      <alignment wrapText="1"/>
    </xf>
    <xf numFmtId="3" fontId="59" fillId="0" borderId="57" xfId="0" applyNumberFormat="1" applyFont="1" applyBorder="1" applyAlignment="1">
      <alignment wrapText="1"/>
    </xf>
    <xf numFmtId="4" fontId="59" fillId="0" borderId="54" xfId="0" applyNumberFormat="1" applyFont="1" applyFill="1" applyBorder="1" applyAlignment="1">
      <alignment wrapText="1"/>
    </xf>
    <xf numFmtId="4" fontId="59" fillId="0" borderId="53" xfId="0" applyNumberFormat="1" applyFont="1" applyBorder="1"/>
    <xf numFmtId="0" fontId="55" fillId="0" borderId="14" xfId="0" applyFont="1" applyBorder="1" applyAlignment="1">
      <alignment horizontal="left" wrapText="1"/>
    </xf>
    <xf numFmtId="4" fontId="59" fillId="0" borderId="52" xfId="0" applyNumberFormat="1" applyFont="1" applyBorder="1" applyAlignment="1">
      <alignment wrapText="1"/>
    </xf>
    <xf numFmtId="3" fontId="59" fillId="0" borderId="57" xfId="0" applyNumberFormat="1" applyFont="1" applyFill="1" applyBorder="1" applyAlignment="1">
      <alignment wrapText="1"/>
    </xf>
    <xf numFmtId="0" fontId="61" fillId="32" borderId="57" xfId="0" applyFont="1" applyFill="1" applyBorder="1" applyAlignment="1">
      <alignment horizontal="left" wrapText="1"/>
    </xf>
    <xf numFmtId="0" fontId="58" fillId="32" borderId="57" xfId="0" applyFont="1" applyFill="1" applyBorder="1" applyAlignment="1">
      <alignment horizontal="left" wrapText="1"/>
    </xf>
    <xf numFmtId="0" fontId="61" fillId="32" borderId="57" xfId="0" applyFont="1" applyFill="1" applyBorder="1" applyAlignment="1">
      <alignment wrapText="1"/>
    </xf>
    <xf numFmtId="3" fontId="61" fillId="32" borderId="57" xfId="0" applyNumberFormat="1" applyFont="1" applyFill="1" applyBorder="1" applyAlignment="1">
      <alignment wrapText="1"/>
    </xf>
    <xf numFmtId="4" fontId="61" fillId="32" borderId="54" xfId="0" applyNumberFormat="1" applyFont="1" applyFill="1" applyBorder="1" applyAlignment="1">
      <alignment wrapText="1"/>
    </xf>
    <xf numFmtId="16" fontId="56" fillId="39" borderId="55" xfId="0" applyNumberFormat="1" applyFont="1" applyFill="1" applyBorder="1"/>
    <xf numFmtId="3" fontId="56" fillId="39" borderId="49" xfId="0" applyNumberFormat="1" applyFont="1" applyFill="1" applyBorder="1" applyAlignment="1">
      <alignment wrapText="1"/>
    </xf>
    <xf numFmtId="3" fontId="56" fillId="39" borderId="50" xfId="0" applyNumberFormat="1" applyFont="1" applyFill="1" applyBorder="1"/>
    <xf numFmtId="49" fontId="59" fillId="0" borderId="0" xfId="0" applyNumberFormat="1" applyFont="1" applyBorder="1" applyAlignment="1">
      <alignment horizontal="left" vertical="top"/>
    </xf>
    <xf numFmtId="0" fontId="59" fillId="0" borderId="0" xfId="0" applyFont="1" applyBorder="1" applyAlignment="1">
      <alignment horizontal="left" vertical="top"/>
    </xf>
    <xf numFmtId="0" fontId="55" fillId="0" borderId="0" xfId="0" applyFont="1" applyBorder="1" applyAlignment="1">
      <alignment horizontal="left" vertical="top" wrapText="1"/>
    </xf>
    <xf numFmtId="0" fontId="59" fillId="0" borderId="0" xfId="0" applyFont="1" applyBorder="1" applyAlignment="1">
      <alignment horizontal="left" vertical="top" wrapText="1"/>
    </xf>
    <xf numFmtId="3" fontId="59" fillId="0" borderId="0" xfId="0" applyNumberFormat="1" applyFont="1" applyBorder="1" applyAlignment="1">
      <alignment horizontal="left" vertical="top" wrapText="1"/>
    </xf>
    <xf numFmtId="3" fontId="59" fillId="0" borderId="0" xfId="0" applyNumberFormat="1" applyFont="1" applyBorder="1" applyAlignment="1">
      <alignment horizontal="left" vertical="top"/>
    </xf>
    <xf numFmtId="0" fontId="63" fillId="0" borderId="0" xfId="0" applyFont="1" applyBorder="1"/>
    <xf numFmtId="49" fontId="55" fillId="0" borderId="48" xfId="0" applyNumberFormat="1" applyFont="1" applyFill="1" applyBorder="1" applyAlignment="1">
      <alignment horizontal="right"/>
    </xf>
    <xf numFmtId="0" fontId="55" fillId="0" borderId="57" xfId="0" applyFont="1" applyBorder="1" applyAlignment="1">
      <alignment wrapText="1"/>
    </xf>
    <xf numFmtId="170" fontId="11" fillId="35" borderId="0" xfId="22" applyNumberFormat="1" applyFont="1" applyFill="1" applyBorder="1" applyAlignment="1">
      <alignment horizontal="center" vertical="center"/>
    </xf>
    <xf numFmtId="170" fontId="12" fillId="0" borderId="0" xfId="22" applyNumberFormat="1" applyFont="1" applyBorder="1"/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/>
    <xf numFmtId="0" fontId="64" fillId="35" borderId="0" xfId="42" applyFont="1" applyFill="1" applyAlignment="1">
      <alignment horizontal="centerContinuous"/>
    </xf>
    <xf numFmtId="0" fontId="65" fillId="35" borderId="0" xfId="42" applyFont="1" applyFill="1" applyAlignment="1">
      <alignment horizontal="centerContinuous"/>
    </xf>
    <xf numFmtId="0" fontId="3" fillId="0" borderId="0" xfId="42"/>
    <xf numFmtId="0" fontId="3" fillId="0" borderId="58" xfId="42" applyBorder="1" applyAlignment="1">
      <alignment horizontal="center"/>
    </xf>
    <xf numFmtId="0" fontId="3" fillId="0" borderId="59" xfId="42" applyBorder="1" applyAlignment="1">
      <alignment horizontal="center"/>
    </xf>
    <xf numFmtId="0" fontId="3" fillId="0" borderId="60" xfId="42" applyBorder="1" applyAlignment="1">
      <alignment horizontal="center"/>
    </xf>
    <xf numFmtId="0" fontId="3" fillId="0" borderId="61" xfId="42" applyBorder="1" applyAlignment="1">
      <alignment horizontal="center"/>
    </xf>
    <xf numFmtId="0" fontId="67" fillId="0" borderId="62" xfId="42" applyFont="1" applyFill="1" applyBorder="1"/>
    <xf numFmtId="0" fontId="67" fillId="0" borderId="63" xfId="42" applyFont="1" applyBorder="1"/>
    <xf numFmtId="0" fontId="67" fillId="0" borderId="64" xfId="42" applyFont="1" applyFill="1" applyBorder="1"/>
    <xf numFmtId="0" fontId="3" fillId="0" borderId="65" xfId="42" applyBorder="1" applyAlignment="1">
      <alignment horizontal="center"/>
    </xf>
    <xf numFmtId="0" fontId="3" fillId="0" borderId="66" xfId="42" applyBorder="1" applyAlignment="1">
      <alignment horizontal="center"/>
    </xf>
    <xf numFmtId="0" fontId="66" fillId="0" borderId="16" xfId="42" applyFont="1" applyFill="1" applyBorder="1" applyAlignment="1">
      <alignment horizontal="left" vertical="center"/>
    </xf>
    <xf numFmtId="0" fontId="9" fillId="0" borderId="67" xfId="42" applyFont="1" applyFill="1" applyBorder="1" applyAlignment="1">
      <alignment horizontal="center" vertical="center"/>
    </xf>
    <xf numFmtId="0" fontId="9" fillId="0" borderId="68" xfId="42" applyFont="1" applyFill="1" applyBorder="1" applyAlignment="1">
      <alignment horizontal="center" vertical="center"/>
    </xf>
    <xf numFmtId="0" fontId="9" fillId="0" borderId="69" xfId="42" applyFont="1" applyFill="1" applyBorder="1" applyAlignment="1">
      <alignment horizontal="center" vertical="center"/>
    </xf>
    <xf numFmtId="0" fontId="67" fillId="0" borderId="70" xfId="42" applyFont="1" applyBorder="1"/>
    <xf numFmtId="0" fontId="3" fillId="0" borderId="71" xfId="42" applyBorder="1" applyAlignment="1">
      <alignment horizontal="center"/>
    </xf>
    <xf numFmtId="0" fontId="3" fillId="0" borderId="72" xfId="42" applyBorder="1" applyAlignment="1">
      <alignment horizontal="center"/>
    </xf>
    <xf numFmtId="0" fontId="3" fillId="0" borderId="73" xfId="42" applyBorder="1" applyAlignment="1">
      <alignment horizontal="center"/>
    </xf>
    <xf numFmtId="0" fontId="67" fillId="0" borderId="62" xfId="42" applyFont="1" applyBorder="1"/>
    <xf numFmtId="0" fontId="67" fillId="0" borderId="63" xfId="42" applyFont="1" applyFill="1" applyBorder="1"/>
    <xf numFmtId="0" fontId="3" fillId="0" borderId="60" xfId="42" applyFill="1" applyBorder="1" applyAlignment="1">
      <alignment horizontal="center"/>
    </xf>
    <xf numFmtId="0" fontId="3" fillId="0" borderId="61" xfId="42" applyFill="1" applyBorder="1" applyAlignment="1">
      <alignment horizontal="center"/>
    </xf>
    <xf numFmtId="0" fontId="68" fillId="0" borderId="68" xfId="42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14" fontId="11" fillId="35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/>
    </xf>
    <xf numFmtId="1" fontId="12" fillId="0" borderId="0" xfId="0" applyNumberFormat="1" applyFont="1" applyFill="1" applyBorder="1"/>
    <xf numFmtId="14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left" indent="1"/>
    </xf>
    <xf numFmtId="49" fontId="12" fillId="0" borderId="0" xfId="0" applyNumberFormat="1" applyFont="1" applyFill="1" applyAlignment="1">
      <alignment horizontal="left"/>
    </xf>
    <xf numFmtId="3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69" fillId="40" borderId="0" xfId="68" applyFont="1" applyFill="1" applyAlignment="1">
      <alignment horizontal="centerContinuous"/>
    </xf>
    <xf numFmtId="0" fontId="3" fillId="0" borderId="0" xfId="68"/>
    <xf numFmtId="0" fontId="3" fillId="0" borderId="0" xfId="68" applyAlignment="1">
      <alignment wrapText="1"/>
    </xf>
    <xf numFmtId="21" fontId="3" fillId="0" borderId="0" xfId="68" applyNumberFormat="1"/>
    <xf numFmtId="0" fontId="0" fillId="40" borderId="3" xfId="0" applyFill="1" applyBorder="1" applyAlignment="1">
      <alignment horizontal="left" indent="1"/>
    </xf>
    <xf numFmtId="0" fontId="70" fillId="0" borderId="3" xfId="0" applyFont="1" applyBorder="1" applyAlignment="1">
      <alignment horizontal="left" indent="1"/>
    </xf>
    <xf numFmtId="0" fontId="71" fillId="0" borderId="3" xfId="0" applyFont="1" applyBorder="1" applyAlignment="1">
      <alignment horizontal="left" indent="1"/>
    </xf>
    <xf numFmtId="0" fontId="0" fillId="0" borderId="0" xfId="0" pivotButton="1"/>
    <xf numFmtId="0" fontId="0" fillId="0" borderId="0" xfId="0" applyNumberFormat="1"/>
    <xf numFmtId="3" fontId="72" fillId="0" borderId="0" xfId="0" applyNumberFormat="1" applyFont="1" applyBorder="1" applyAlignment="1">
      <alignment horizontal="left" indent="1"/>
    </xf>
    <xf numFmtId="10" fontId="0" fillId="0" borderId="0" xfId="0" applyNumberFormat="1"/>
  </cellXfs>
  <cellStyles count="69">
    <cellStyle name="20 % – Zvýraznění1" xfId="2"/>
    <cellStyle name="20 % – Zvýraznění2" xfId="3"/>
    <cellStyle name="20 % – Zvýraznění3" xfId="4"/>
    <cellStyle name="20 % – Zvýraznění4" xfId="5"/>
    <cellStyle name="20 % – Zvýraznění5" xfId="6"/>
    <cellStyle name="20 % – Zvýraznění6" xfId="7"/>
    <cellStyle name="40 % – Zvýraznění1" xfId="8"/>
    <cellStyle name="40 % – Zvýraznění2" xfId="9"/>
    <cellStyle name="40 % – Zvýraznění3" xfId="10"/>
    <cellStyle name="40 % – Zvýraznění4" xfId="11"/>
    <cellStyle name="40 % – Zvýraznění5" xfId="12"/>
    <cellStyle name="40 % – Zvýraznění6" xfId="13"/>
    <cellStyle name="60 % – Zvýraznění1" xfId="14"/>
    <cellStyle name="60 % – Zvýraznění2" xfId="15"/>
    <cellStyle name="60 % – Zvýraznění3" xfId="16"/>
    <cellStyle name="60 % – Zvýraznění4" xfId="17"/>
    <cellStyle name="60 % – Zvýraznění5" xfId="18"/>
    <cellStyle name="60 % – Zvýraznění6" xfId="19"/>
    <cellStyle name="Celkem" xfId="20"/>
    <cellStyle name="čárky_STOCKS" xfId="21"/>
    <cellStyle name="Čiarka" xfId="22" builtinId="3"/>
    <cellStyle name="danka" xfId="23"/>
    <cellStyle name="ETIK" xfId="24"/>
    <cellStyle name="Headline I" xfId="25"/>
    <cellStyle name="Headline II" xfId="26"/>
    <cellStyle name="Headline III" xfId="27"/>
    <cellStyle name="Chybně" xfId="28"/>
    <cellStyle name="Kontrolní buňka" xfId="29"/>
    <cellStyle name="kurzíva" xfId="30"/>
    <cellStyle name="Legenda" xfId="31"/>
    <cellStyle name="môj" xfId="32"/>
    <cellStyle name="Nadpis 1" xfId="33" builtinId="16" customBuiltin="1"/>
    <cellStyle name="Nadpis 2" xfId="34" builtinId="17" customBuiltin="1"/>
    <cellStyle name="Nadpis 3" xfId="35" builtinId="18" customBuiltin="1"/>
    <cellStyle name="Nadpis 4" xfId="36" builtinId="19" customBuiltin="1"/>
    <cellStyle name="Název" xfId="37"/>
    <cellStyle name="název firmy" xfId="38"/>
    <cellStyle name="Název listu - kapitola" xfId="39"/>
    <cellStyle name="Název produktu" xfId="40"/>
    <cellStyle name="Neutrální" xfId="41"/>
    <cellStyle name="Normálna" xfId="0" builtinId="0"/>
    <cellStyle name="Normálne 2" xfId="68"/>
    <cellStyle name="normálne_cvičenia riešené" xfId="42"/>
    <cellStyle name="normálne_prehlad" xfId="43"/>
    <cellStyle name="normálne_spajanie" xfId="44"/>
    <cellStyle name="normální_kont_tab" xfId="45"/>
    <cellStyle name="normální_Tiskárny" xfId="46"/>
    <cellStyle name="Nový styl" xfId="47"/>
    <cellStyle name="oem name" xfId="48"/>
    <cellStyle name="Podtitulek" xfId="49"/>
    <cellStyle name="podtitulek inverzní" xfId="50"/>
    <cellStyle name="podtitulek_List1" xfId="51"/>
    <cellStyle name="Poznámka" xfId="52" builtinId="10" customBuiltin="1"/>
    <cellStyle name="Propojená buňka" xfId="53"/>
    <cellStyle name="Správně" xfId="54"/>
    <cellStyle name="Styl2" xfId="55"/>
    <cellStyle name="Styl3" xfId="56"/>
    <cellStyle name="Štýl 1" xfId="1"/>
    <cellStyle name="Text upozornění" xfId="57"/>
    <cellStyle name="Vstup" xfId="58" builtinId="20" customBuiltin="1"/>
    <cellStyle name="Výpočet" xfId="59" builtinId="22" customBuiltin="1"/>
    <cellStyle name="Výstup" xfId="60" builtinId="21" customBuiltin="1"/>
    <cellStyle name="Vysvětlující text" xfId="61"/>
    <cellStyle name="Zvýraznění 1" xfId="62"/>
    <cellStyle name="Zvýraznění 2" xfId="63"/>
    <cellStyle name="Zvýraznění 3" xfId="64"/>
    <cellStyle name="Zvýraznění 4" xfId="65"/>
    <cellStyle name="Zvýraznění 5" xfId="66"/>
    <cellStyle name="Zvýraznění 6" xfId="67"/>
  </cellStyles>
  <dxfs count="34">
    <dxf>
      <font>
        <color rgb="FF9C0006"/>
      </font>
      <fill>
        <patternFill>
          <bgColor rgb="FFFFC7CE"/>
        </patternFill>
      </fill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color indexed="12"/>
        <name val="Arial C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border outline="0">
        <left style="thin">
          <color indexed="64"/>
        </left>
        <right style="double">
          <color indexed="64"/>
        </right>
        <top style="thin">
          <color indexed="64"/>
        </top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double">
          <color indexed="64"/>
        </left>
        <right style="thin">
          <color indexed="64"/>
        </right>
        <top style="dotted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 CE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double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double">
          <color indexed="64"/>
        </right>
        <top style="thin">
          <color indexed="64"/>
        </top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double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border outline="0">
        <left style="thin">
          <color indexed="64"/>
        </left>
        <right style="double">
          <color indexed="64"/>
        </right>
        <top style="thin">
          <color indexed="64"/>
        </top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185057</xdr:colOff>
      <xdr:row>4</xdr:row>
      <xdr:rowOff>125185</xdr:rowOff>
    </xdr:from>
    <xdr:to>
      <xdr:col>8</xdr:col>
      <xdr:colOff>500743</xdr:colOff>
      <xdr:row>9</xdr:row>
      <xdr:rowOff>76200</xdr:rowOff>
    </xdr:to>
    <xdr:sp macro="[0]!zobraz" textlink="">
      <xdr:nvSpPr>
        <xdr:cNvPr id="2" name="Usmiata tvár 1"/>
        <xdr:cNvSpPr/>
      </xdr:nvSpPr>
      <xdr:spPr>
        <a:xfrm>
          <a:off x="4615543" y="778328"/>
          <a:ext cx="925286" cy="767443"/>
        </a:xfrm>
        <a:prstGeom prst="smileyFac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391885</xdr:colOff>
      <xdr:row>19</xdr:row>
      <xdr:rowOff>87085</xdr:rowOff>
    </xdr:to>
    <xdr:sp macro="[0]!skryt" textlink="">
      <xdr:nvSpPr>
        <xdr:cNvPr id="4" name="Usmiata tvár 3"/>
        <xdr:cNvSpPr/>
      </xdr:nvSpPr>
      <xdr:spPr>
        <a:xfrm>
          <a:off x="5040086" y="2286000"/>
          <a:ext cx="1001485" cy="903514"/>
        </a:xfrm>
        <a:prstGeom prst="smileyFace">
          <a:avLst>
            <a:gd name="adj" fmla="val -46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342900</xdr:colOff>
          <xdr:row>1</xdr:row>
          <xdr:rowOff>19050</xdr:rowOff>
        </xdr:from>
        <xdr:to>
          <xdr:col>8</xdr:col>
          <xdr:colOff>390525</xdr:colOff>
          <xdr:row>1</xdr:row>
          <xdr:rowOff>133350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skryť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skryť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114300</xdr:rowOff>
        </xdr:from>
        <xdr:to>
          <xdr:col>8</xdr:col>
          <xdr:colOff>276225</xdr:colOff>
          <xdr:row>4</xdr:row>
          <xdr:rowOff>142875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zobraz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0</xdr:rowOff>
    </xdr:from>
    <xdr:to>
      <xdr:col>17</xdr:col>
      <xdr:colOff>581025</xdr:colOff>
      <xdr:row>23</xdr:row>
      <xdr:rowOff>28575</xdr:rowOff>
    </xdr:to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7829550" y="771525"/>
          <a:ext cx="5886450" cy="2924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Pomocou automatického filtra zobrazte položky: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1. ktorých číslo končí na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.4.5.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2. počet jednotiek je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väčší alebo rovný ako 100 a menší ako 500</a:t>
          </a:r>
          <a:endParaRPr lang="sk-S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3. ktoré majú jednotkovú cenu rôznu od nuly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4. ktoré majú ekonomickú klasifikáciu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610620 osobné náklady</a:t>
          </a: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a zároveň výdavky spolu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&gt; 40000 </a:t>
          </a: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usporiadajte ich zostupne podľa Výdavky spolu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5. s názvom položky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Anna</a:t>
          </a: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alebo 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Dagmar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6.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kde jednotka je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 projekt </a:t>
          </a:r>
          <a:r>
            <a:rPr lang="sk-SK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Výdavky spolu sú rôzne od</a:t>
          </a:r>
          <a:r>
            <a:rPr lang="sk-SK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 0</a:t>
          </a:r>
          <a:endParaRPr lang="sk-S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k-S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5</xdr:col>
      <xdr:colOff>3305175</xdr:colOff>
      <xdr:row>0</xdr:row>
      <xdr:rowOff>0</xdr:rowOff>
    </xdr:to>
    <xdr:sp macro="" textlink="">
      <xdr:nvSpPr>
        <xdr:cNvPr id="5121" name="WordArt 1"/>
        <xdr:cNvSpPr>
          <a:spLocks noChangeArrowheads="1" noChangeShapeType="1" noTextEdit="1"/>
        </xdr:cNvSpPr>
      </xdr:nvSpPr>
      <xdr:spPr bwMode="auto">
        <a:xfrm>
          <a:off x="552450" y="0"/>
          <a:ext cx="4572000" cy="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sk-SK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 panose="020B0A04020102020204" pitchFamily="34" charset="0"/>
            </a:rPr>
            <a:t>CENÍK ČASTÍ POČÍTAČOV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ecsrv\Student\Ja\F_skolenia\TLG\excel2\EXC2_CD\Tlg_www\Tlg_www\Priklady_disketa\Tabulky%20z%20knichy\Pokusn&#253;%20se&#353;it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ecsrv\Student\Documents%20and%20Settings\JanaC\Dokumenty\excel01\WINDOWS\Pracovn&#225;%20plocha\Excel_priklady\kurz\priklad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ecsrv\Student\Documents%20and%20Settings\Administrator\Plocha\Excel\Excel_pokro&#269;il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"/>
      <sheetName val="Knihy"/>
      <sheetName val="Knihy (2)"/>
      <sheetName val="List5"/>
      <sheetName val="List4"/>
      <sheetName val="Výběr"/>
      <sheetName val="Oblast"/>
      <sheetName val="Formáty"/>
      <sheetName val="Řady"/>
      <sheetName val="Šachy"/>
      <sheetName val="Mzdy "/>
      <sheetName val="Směny3"/>
      <sheetName val="Mzdy_old"/>
      <sheetName val="Mzdy3"/>
      <sheetName val="Směny2"/>
      <sheetName val="Směny1"/>
      <sheetName val="Kruh"/>
      <sheetName val="Vzorce"/>
      <sheetName val="Trafika"/>
      <sheetName val="Data"/>
      <sheetName val="Mzdy2"/>
      <sheetName val="Vnořená fce"/>
      <sheetName val="Zaokrouhlení"/>
      <sheetName val="Násobky"/>
      <sheetName val="DPH"/>
      <sheetName val="DPH2"/>
      <sheetName val="Když"/>
      <sheetName val="Kvadrát"/>
      <sheetName val="Obrazovka"/>
      <sheetName val="Obdélník"/>
      <sheetName val="Trojúhelník"/>
      <sheetName val="Kurz"/>
      <sheetName val="List1 (2)"/>
      <sheetName val="List2"/>
      <sheetName val="Kurz 2"/>
      <sheetName val="Cesty1"/>
      <sheetName val="Cesty2"/>
      <sheetName val="Cesty3"/>
      <sheetName val="Cesty4"/>
      <sheetName val="List6"/>
      <sheetName val="List3"/>
      <sheetName val="de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z"/>
      <sheetName val="List2"/>
      <sheetName val="priklad1"/>
    </sheetNames>
    <definedNames>
      <definedName name="cislo" refersTo="='List2'!$E$10"/>
    </definedNames>
    <sheetDataSet>
      <sheetData sheetId="0"/>
      <sheetData sheetId="1">
        <row r="10">
          <cell r="E10">
            <v>45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k"/>
      <sheetName val="Vekové skupiny"/>
      <sheetName val="Cesty1999"/>
      <sheetName val="Cesty2000"/>
      <sheetName val="Cesty2001"/>
      <sheetName val="Súhrn"/>
      <sheetName val="KT-súhrn"/>
      <sheetName val="Správa o predaji_graf"/>
      <sheetName val="plošný"/>
      <sheetName val="plošný_čb_tlač"/>
      <sheetName val="predpoveď vývoja"/>
      <sheetName val="banka"/>
      <sheetName val="Výroba 1"/>
      <sheetName val="Hárok3"/>
      <sheetName val="Graf"/>
      <sheetName val="svetadiely"/>
      <sheetName val="králi"/>
      <sheetName val="Planéty"/>
      <sheetName val="Zisk"/>
      <sheetName val="trend"/>
      <sheetName val="Mocniny"/>
      <sheetName val="Scénar"/>
      <sheetName val="január"/>
      <sheetName val="február"/>
      <sheetName val="Sporenie"/>
      <sheetName val="počet.období"/>
      <sheetName val="budhodnota"/>
      <sheetName val="platba"/>
      <sheetName val="Rozpis-pôžičky"/>
      <sheetName val="Rozpis-pôžičky_názvy"/>
      <sheetName val="Tržby a náklady"/>
      <sheetName val="kruh.odkaz"/>
      <sheetName val="Hľadaj rieš."/>
      <sheetName val="Cestovné náklady"/>
      <sheetName val="Produktivita"/>
      <sheetName val="citliv.analýza_1prem"/>
      <sheetName val="Cena"/>
      <sheetName val="citl.anal.2prem"/>
      <sheetName val="Cena C2"/>
      <sheetName val="Rovn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">
          <cell r="C8">
            <v>450000</v>
          </cell>
        </row>
      </sheetData>
      <sheetData sheetId="37"/>
      <sheetData sheetId="38"/>
      <sheetData sheetId="3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rčarufková Katarína" refreshedDate="42543.399425578704" createdVersion="5" refreshedVersion="5" minRefreshableVersion="3" recordCount="156">
  <cacheSource type="worksheet">
    <worksheetSource ref="A1:J157" sheet="faktury"/>
  </cacheSource>
  <cacheFields count="10">
    <cacheField name="fa" numFmtId="0">
      <sharedItems containsSemiMixedTypes="0" containsString="0" containsNumber="1" containsInteger="1" minValue="410989" maxValue="481022"/>
    </cacheField>
    <cacheField name="zam" numFmtId="0">
      <sharedItems containsSemiMixedTypes="0" containsString="0" containsNumber="1" containsInteger="1" minValue="100" maxValue="126"/>
    </cacheField>
    <cacheField name="pobočka" numFmtId="0">
      <sharedItems count="6">
        <s v="Bratislava"/>
        <s v="Poprad"/>
        <s v="Košice"/>
        <s v="Martin"/>
        <s v="Michalovce"/>
        <s v="Prešov"/>
      </sharedItems>
    </cacheField>
    <cacheField name="meno" numFmtId="0">
      <sharedItems/>
    </cacheField>
    <cacheField name="produkt" numFmtId="0">
      <sharedItems count="11">
        <s v="banány"/>
        <s v="broskyne"/>
        <s v="hrnčeky"/>
        <s v="hrušky"/>
        <s v="kalíšky"/>
        <s v="marhule"/>
        <s v="misy"/>
        <s v="poháre"/>
        <s v="šálky"/>
        <s v="tanieriky"/>
        <s v="vázy"/>
      </sharedItems>
    </cacheField>
    <cacheField name="ks" numFmtId="0">
      <sharedItems containsSemiMixedTypes="0" containsString="0" containsNumber="1" containsInteger="1" minValue="1" maxValue="57"/>
    </cacheField>
    <cacheField name="cena" numFmtId="0">
      <sharedItems containsSemiMixedTypes="0" containsString="0" containsNumber="1" containsInteger="1" minValue="19" maxValue="7380" count="72">
        <n v="96"/>
        <n v="696"/>
        <n v="87"/>
        <n v="160"/>
        <n v="32"/>
        <n v="64"/>
        <n v="29"/>
        <n v="145"/>
        <n v="870"/>
        <n v="190"/>
        <n v="38"/>
        <n v="570"/>
        <n v="114"/>
        <n v="39"/>
        <n v="76"/>
        <n v="1040"/>
        <n v="715"/>
        <n v="585"/>
        <n v="975"/>
        <n v="1260"/>
        <n v="560"/>
        <n v="700"/>
        <n v="455"/>
        <n v="630"/>
        <n v="490"/>
        <n v="195"/>
        <n v="399"/>
        <n v="209"/>
        <n v="168"/>
        <n v="19"/>
        <n v="57"/>
        <n v="60"/>
        <n v="357"/>
        <n v="210"/>
        <n v="42"/>
        <n v="126"/>
        <n v="3010"/>
        <n v="140"/>
        <n v="141"/>
        <n v="135"/>
        <n v="225"/>
        <n v="450"/>
        <n v="235"/>
        <n v="94"/>
        <n v="188"/>
        <n v="3280"/>
        <n v="4100"/>
        <n v="6970"/>
        <n v="7380"/>
        <n v="5330"/>
        <n v="2480"/>
        <n v="3410"/>
        <n v="5270"/>
        <n v="4340"/>
        <n v="3100"/>
        <n v="108"/>
        <n v="180"/>
        <n v="468"/>
        <n v="72"/>
        <n v="252"/>
        <n v="36"/>
        <n v="765"/>
        <n v="90"/>
        <n v="945"/>
        <n v="2565"/>
        <n v="85"/>
        <n v="68"/>
        <n v="289"/>
        <n v="2100"/>
        <n v="1680"/>
        <n v="1890"/>
        <n v="2700"/>
      </sharedItems>
    </cacheField>
    <cacheField name="dátum" numFmtId="14">
      <sharedItems containsSemiMixedTypes="0" containsNonDate="0" containsDate="1" containsString="0" minDate="2004-05-27T00:00:00" maxDate="2004-12-31T00:00:00" count="76">
        <d v="2004-07-14T00:00:00"/>
        <d v="2004-06-02T00:00:00"/>
        <d v="2004-06-09T00:00:00"/>
        <d v="2004-06-12T00:00:00"/>
        <d v="2004-06-14T00:00:00"/>
        <d v="2004-06-19T00:00:00"/>
        <d v="2004-06-22T00:00:00"/>
        <d v="2004-06-23T00:00:00"/>
        <d v="2004-06-27T00:00:00"/>
        <d v="2004-06-30T00:00:00"/>
        <d v="2004-07-01T00:00:00"/>
        <d v="2004-07-02T00:00:00"/>
        <d v="2004-07-03T00:00:00"/>
        <d v="2004-08-16T00:00:00"/>
        <d v="2004-09-03T00:00:00"/>
        <d v="2004-09-05T00:00:00"/>
        <d v="2004-09-28T00:00:00"/>
        <d v="2004-09-29T00:00:00"/>
        <d v="2004-10-19T00:00:00"/>
        <d v="2004-09-11T00:00:00"/>
        <d v="2004-10-25T00:00:00"/>
        <d v="2004-06-01T00:00:00"/>
        <d v="2004-06-11T00:00:00"/>
        <d v="2004-06-21T00:00:00"/>
        <d v="2004-12-27T00:00:00"/>
        <d v="2004-12-19T00:00:00"/>
        <d v="2004-12-28T00:00:00"/>
        <d v="2004-06-28T00:00:00"/>
        <d v="2004-07-04T00:00:00"/>
        <d v="2004-07-05T00:00:00"/>
        <d v="2004-07-07T00:00:00"/>
        <d v="2004-11-16T00:00:00"/>
        <d v="2004-11-29T00:00:00"/>
        <d v="2004-12-12T00:00:00"/>
        <d v="2004-09-07T00:00:00"/>
        <d v="2004-12-03T00:00:00"/>
        <d v="2004-12-04T00:00:00"/>
        <d v="2004-12-30T00:00:00"/>
        <d v="2004-10-26T00:00:00"/>
        <d v="2004-11-20T00:00:00"/>
        <d v="2004-10-24T00:00:00"/>
        <d v="2004-10-22T00:00:00"/>
        <d v="2004-06-08T00:00:00"/>
        <d v="2004-06-13T00:00:00"/>
        <d v="2004-06-18T00:00:00"/>
        <d v="2004-06-26T00:00:00"/>
        <d v="2004-06-29T00:00:00"/>
        <d v="2004-12-18T00:00:00"/>
        <d v="2004-10-01T00:00:00"/>
        <d v="2004-10-16T00:00:00"/>
        <d v="2004-11-01T00:00:00"/>
        <d v="2004-11-22T00:00:00"/>
        <d v="2004-12-29T00:00:00"/>
        <d v="2004-12-20T00:00:00"/>
        <d v="2004-05-27T00:00:00"/>
        <d v="2004-05-28T00:00:00"/>
        <d v="2004-05-29T00:00:00"/>
        <d v="2004-05-30T00:00:00"/>
        <d v="2004-05-31T00:00:00"/>
        <d v="2004-06-10T00:00:00"/>
        <d v="2004-06-20T00:00:00"/>
        <d v="2004-10-29T00:00:00"/>
        <d v="2004-11-15T00:00:00"/>
        <d v="2004-12-13T00:00:00"/>
        <d v="2004-12-25T00:00:00"/>
        <d v="2004-11-23T00:00:00"/>
        <d v="2004-11-24T00:00:00"/>
        <d v="2004-12-11T00:00:00"/>
        <d v="2004-11-26T00:00:00"/>
        <d v="2004-12-21T00:00:00"/>
        <d v="2004-12-22T00:00:00"/>
        <d v="2004-12-01T00:00:00"/>
        <d v="2004-12-07T00:00:00"/>
        <d v="2004-12-05T00:00:00"/>
        <d v="2004-11-30T00:00:00"/>
        <d v="2004-11-09T00:00:00"/>
      </sharedItems>
    </cacheField>
    <cacheField name="zákazník" numFmtId="3">
      <sharedItems count="10">
        <s v="Siemens"/>
        <s v="Patria"/>
        <s v="Tatrabanka"/>
        <s v="Orange"/>
        <s v="Dexia"/>
        <s v="Enter"/>
        <s v="Molex"/>
        <s v="Tesco"/>
        <s v="Datas"/>
        <s v="Dargov"/>
      </sharedItems>
    </cacheField>
    <cacheField name="Mesto" numFmtId="49">
      <sharedItems count="16">
        <s v="Bratislava"/>
        <s v="Vysoké Tatry"/>
        <s v="Košice"/>
        <s v="Žilina"/>
        <s v="Poprad"/>
        <s v="Levoča"/>
        <s v="Rožňava"/>
        <s v="Svit"/>
        <s v="Martin"/>
        <s v="Michalovce"/>
        <s v="Prešov"/>
        <s v="Detva"/>
        <s v="Kežmarok"/>
        <s v="Krompachy"/>
        <s v="Trebišov"/>
        <s v="Humenné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n v="410989"/>
    <n v="126"/>
    <x v="0"/>
    <s v="Polos"/>
    <x v="0"/>
    <n v="3"/>
    <x v="0"/>
    <x v="0"/>
    <x v="0"/>
    <x v="0"/>
  </r>
  <r>
    <n v="420859"/>
    <n v="104"/>
    <x v="1"/>
    <s v="Polák"/>
    <x v="0"/>
    <n v="24"/>
    <x v="1"/>
    <x v="1"/>
    <x v="1"/>
    <x v="1"/>
  </r>
  <r>
    <n v="420861"/>
    <n v="122"/>
    <x v="2"/>
    <s v="Oros"/>
    <x v="0"/>
    <n v="3"/>
    <x v="2"/>
    <x v="2"/>
    <x v="2"/>
    <x v="2"/>
  </r>
  <r>
    <n v="420864"/>
    <n v="126"/>
    <x v="0"/>
    <s v="Polos"/>
    <x v="0"/>
    <n v="24"/>
    <x v="1"/>
    <x v="3"/>
    <x v="3"/>
    <x v="0"/>
  </r>
  <r>
    <n v="420866"/>
    <n v="111"/>
    <x v="2"/>
    <s v="Fecík"/>
    <x v="0"/>
    <n v="3"/>
    <x v="2"/>
    <x v="4"/>
    <x v="3"/>
    <x v="2"/>
  </r>
  <r>
    <n v="420869"/>
    <n v="101"/>
    <x v="2"/>
    <s v="Bačová"/>
    <x v="0"/>
    <n v="24"/>
    <x v="1"/>
    <x v="4"/>
    <x v="0"/>
    <x v="2"/>
  </r>
  <r>
    <n v="420871"/>
    <n v="100"/>
    <x v="1"/>
    <s v="Pešek"/>
    <x v="0"/>
    <n v="3"/>
    <x v="2"/>
    <x v="5"/>
    <x v="1"/>
    <x v="1"/>
  </r>
  <r>
    <n v="420874"/>
    <n v="115"/>
    <x v="3"/>
    <s v="Kolesár"/>
    <x v="0"/>
    <n v="24"/>
    <x v="1"/>
    <x v="6"/>
    <x v="4"/>
    <x v="3"/>
  </r>
  <r>
    <n v="420876"/>
    <n v="104"/>
    <x v="1"/>
    <s v="Polák"/>
    <x v="0"/>
    <n v="3"/>
    <x v="2"/>
    <x v="7"/>
    <x v="1"/>
    <x v="1"/>
  </r>
  <r>
    <n v="420879"/>
    <n v="115"/>
    <x v="3"/>
    <s v="Kolesár"/>
    <x v="0"/>
    <n v="24"/>
    <x v="1"/>
    <x v="8"/>
    <x v="4"/>
    <x v="3"/>
  </r>
  <r>
    <n v="420882"/>
    <n v="115"/>
    <x v="3"/>
    <s v="Kolesár"/>
    <x v="0"/>
    <n v="5"/>
    <x v="3"/>
    <x v="9"/>
    <x v="4"/>
    <x v="3"/>
  </r>
  <r>
    <n v="420883"/>
    <n v="104"/>
    <x v="1"/>
    <s v="Polák"/>
    <x v="0"/>
    <n v="1"/>
    <x v="4"/>
    <x v="10"/>
    <x v="1"/>
    <x v="1"/>
  </r>
  <r>
    <n v="420884"/>
    <n v="104"/>
    <x v="1"/>
    <s v="Polák"/>
    <x v="0"/>
    <n v="2"/>
    <x v="5"/>
    <x v="11"/>
    <x v="4"/>
    <x v="4"/>
  </r>
  <r>
    <n v="420885"/>
    <n v="107"/>
    <x v="3"/>
    <s v="Kasel"/>
    <x v="0"/>
    <n v="1"/>
    <x v="6"/>
    <x v="12"/>
    <x v="4"/>
    <x v="3"/>
  </r>
  <r>
    <n v="420889"/>
    <n v="111"/>
    <x v="2"/>
    <s v="Fecík"/>
    <x v="0"/>
    <n v="7"/>
    <x v="3"/>
    <x v="13"/>
    <x v="3"/>
    <x v="5"/>
  </r>
  <r>
    <n v="420890"/>
    <n v="101"/>
    <x v="2"/>
    <s v="Bačová"/>
    <x v="0"/>
    <n v="1"/>
    <x v="6"/>
    <x v="14"/>
    <x v="3"/>
    <x v="5"/>
  </r>
  <r>
    <n v="420891"/>
    <n v="101"/>
    <x v="2"/>
    <s v="Bačová"/>
    <x v="0"/>
    <n v="1"/>
    <x v="6"/>
    <x v="14"/>
    <x v="3"/>
    <x v="5"/>
  </r>
  <r>
    <n v="420892"/>
    <n v="111"/>
    <x v="2"/>
    <s v="Fecík"/>
    <x v="0"/>
    <n v="7"/>
    <x v="3"/>
    <x v="15"/>
    <x v="5"/>
    <x v="2"/>
  </r>
  <r>
    <n v="420894"/>
    <n v="122"/>
    <x v="2"/>
    <s v="Oros"/>
    <x v="0"/>
    <n v="5"/>
    <x v="7"/>
    <x v="16"/>
    <x v="6"/>
    <x v="2"/>
  </r>
  <r>
    <n v="420895"/>
    <n v="102"/>
    <x v="2"/>
    <s v="Semo"/>
    <x v="0"/>
    <n v="3"/>
    <x v="2"/>
    <x v="17"/>
    <x v="6"/>
    <x v="2"/>
  </r>
  <r>
    <n v="430690"/>
    <n v="107"/>
    <x v="3"/>
    <s v="Kasel"/>
    <x v="0"/>
    <n v="1"/>
    <x v="4"/>
    <x v="0"/>
    <x v="0"/>
    <x v="2"/>
  </r>
  <r>
    <n v="440010"/>
    <n v="125"/>
    <x v="4"/>
    <s v="Kosť"/>
    <x v="0"/>
    <n v="24"/>
    <x v="1"/>
    <x v="18"/>
    <x v="7"/>
    <x v="0"/>
  </r>
  <r>
    <n v="460495"/>
    <n v="100"/>
    <x v="1"/>
    <s v="Pešek"/>
    <x v="0"/>
    <n v="3"/>
    <x v="2"/>
    <x v="14"/>
    <x v="8"/>
    <x v="6"/>
  </r>
  <r>
    <n v="460497"/>
    <n v="100"/>
    <x v="1"/>
    <s v="Pešek"/>
    <x v="0"/>
    <n v="1"/>
    <x v="4"/>
    <x v="14"/>
    <x v="7"/>
    <x v="7"/>
  </r>
  <r>
    <n v="460498"/>
    <n v="100"/>
    <x v="1"/>
    <s v="Pešek"/>
    <x v="0"/>
    <n v="2"/>
    <x v="5"/>
    <x v="14"/>
    <x v="4"/>
    <x v="7"/>
  </r>
  <r>
    <n v="460499"/>
    <n v="104"/>
    <x v="1"/>
    <s v="Polák"/>
    <x v="0"/>
    <n v="1"/>
    <x v="6"/>
    <x v="19"/>
    <x v="4"/>
    <x v="7"/>
  </r>
  <r>
    <n v="460502"/>
    <n v="104"/>
    <x v="1"/>
    <s v="Polák"/>
    <x v="0"/>
    <n v="30"/>
    <x v="8"/>
    <x v="20"/>
    <x v="7"/>
    <x v="7"/>
  </r>
  <r>
    <n v="420853"/>
    <n v="101"/>
    <x v="2"/>
    <s v="Bačová"/>
    <x v="1"/>
    <n v="5"/>
    <x v="9"/>
    <x v="21"/>
    <x v="0"/>
    <x v="2"/>
  </r>
  <r>
    <n v="420854"/>
    <n v="101"/>
    <x v="2"/>
    <s v="Bačová"/>
    <x v="1"/>
    <n v="1"/>
    <x v="10"/>
    <x v="1"/>
    <x v="0"/>
    <x v="2"/>
  </r>
  <r>
    <n v="420855"/>
    <n v="100"/>
    <x v="1"/>
    <s v="Pešek"/>
    <x v="1"/>
    <n v="15"/>
    <x v="11"/>
    <x v="1"/>
    <x v="7"/>
    <x v="4"/>
  </r>
  <r>
    <n v="420856"/>
    <n v="100"/>
    <x v="1"/>
    <s v="Pešek"/>
    <x v="1"/>
    <n v="3"/>
    <x v="12"/>
    <x v="1"/>
    <x v="7"/>
    <x v="5"/>
  </r>
  <r>
    <n v="420858"/>
    <n v="115"/>
    <x v="3"/>
    <s v="Kolesár"/>
    <x v="1"/>
    <n v="3"/>
    <x v="12"/>
    <x v="1"/>
    <x v="4"/>
    <x v="3"/>
  </r>
  <r>
    <n v="420863"/>
    <n v="115"/>
    <x v="3"/>
    <s v="Kolesár"/>
    <x v="1"/>
    <n v="3"/>
    <x v="12"/>
    <x v="22"/>
    <x v="2"/>
    <x v="8"/>
  </r>
  <r>
    <n v="420868"/>
    <n v="100"/>
    <x v="1"/>
    <s v="Pešek"/>
    <x v="1"/>
    <n v="3"/>
    <x v="12"/>
    <x v="4"/>
    <x v="1"/>
    <x v="1"/>
  </r>
  <r>
    <n v="420873"/>
    <n v="111"/>
    <x v="2"/>
    <s v="Fecík"/>
    <x v="1"/>
    <n v="3"/>
    <x v="12"/>
    <x v="23"/>
    <x v="0"/>
    <x v="2"/>
  </r>
  <r>
    <n v="430707"/>
    <n v="115"/>
    <x v="3"/>
    <s v="Kolesár"/>
    <x v="1"/>
    <n v="1"/>
    <x v="13"/>
    <x v="24"/>
    <x v="3"/>
    <x v="9"/>
  </r>
  <r>
    <n v="440021"/>
    <n v="119"/>
    <x v="4"/>
    <s v="Karas"/>
    <x v="1"/>
    <n v="5"/>
    <x v="9"/>
    <x v="25"/>
    <x v="8"/>
    <x v="10"/>
  </r>
  <r>
    <n v="440022"/>
    <n v="119"/>
    <x v="4"/>
    <s v="Karas"/>
    <x v="1"/>
    <n v="1"/>
    <x v="10"/>
    <x v="25"/>
    <x v="8"/>
    <x v="10"/>
  </r>
  <r>
    <n v="440023"/>
    <n v="119"/>
    <x v="4"/>
    <s v="Karas"/>
    <x v="1"/>
    <n v="15"/>
    <x v="11"/>
    <x v="25"/>
    <x v="3"/>
    <x v="10"/>
  </r>
  <r>
    <n v="440024"/>
    <n v="119"/>
    <x v="4"/>
    <s v="Karas"/>
    <x v="1"/>
    <n v="3"/>
    <x v="12"/>
    <x v="25"/>
    <x v="3"/>
    <x v="10"/>
  </r>
  <r>
    <n v="440025"/>
    <n v="119"/>
    <x v="4"/>
    <s v="Karas"/>
    <x v="1"/>
    <n v="2"/>
    <x v="14"/>
    <x v="25"/>
    <x v="3"/>
    <x v="10"/>
  </r>
  <r>
    <n v="440026"/>
    <n v="119"/>
    <x v="4"/>
    <s v="Karas"/>
    <x v="1"/>
    <n v="1"/>
    <x v="10"/>
    <x v="25"/>
    <x v="3"/>
    <x v="6"/>
  </r>
  <r>
    <n v="440032"/>
    <n v="119"/>
    <x v="4"/>
    <s v="Karas"/>
    <x v="1"/>
    <n v="3"/>
    <x v="12"/>
    <x v="26"/>
    <x v="4"/>
    <x v="6"/>
  </r>
  <r>
    <n v="410990"/>
    <n v="126"/>
    <x v="0"/>
    <s v="Polos"/>
    <x v="2"/>
    <n v="16"/>
    <x v="15"/>
    <x v="18"/>
    <x v="7"/>
    <x v="11"/>
  </r>
  <r>
    <n v="420880"/>
    <n v="100"/>
    <x v="1"/>
    <s v="Pešek"/>
    <x v="2"/>
    <n v="16"/>
    <x v="15"/>
    <x v="27"/>
    <x v="1"/>
    <x v="1"/>
  </r>
  <r>
    <n v="420886"/>
    <n v="122"/>
    <x v="2"/>
    <s v="Oros"/>
    <x v="2"/>
    <n v="11"/>
    <x v="16"/>
    <x v="28"/>
    <x v="3"/>
    <x v="12"/>
  </r>
  <r>
    <n v="420887"/>
    <n v="115"/>
    <x v="3"/>
    <s v="Kolesár"/>
    <x v="2"/>
    <n v="9"/>
    <x v="17"/>
    <x v="29"/>
    <x v="4"/>
    <x v="3"/>
  </r>
  <r>
    <n v="420888"/>
    <n v="122"/>
    <x v="2"/>
    <s v="Oros"/>
    <x v="2"/>
    <n v="15"/>
    <x v="18"/>
    <x v="30"/>
    <x v="3"/>
    <x v="12"/>
  </r>
  <r>
    <n v="420899"/>
    <n v="111"/>
    <x v="2"/>
    <s v="Fecík"/>
    <x v="2"/>
    <n v="18"/>
    <x v="19"/>
    <x v="31"/>
    <x v="6"/>
    <x v="2"/>
  </r>
  <r>
    <n v="420901"/>
    <n v="120"/>
    <x v="2"/>
    <s v="Onofrej"/>
    <x v="2"/>
    <n v="8"/>
    <x v="20"/>
    <x v="32"/>
    <x v="6"/>
    <x v="2"/>
  </r>
  <r>
    <n v="420903"/>
    <n v="120"/>
    <x v="2"/>
    <s v="Onofrej"/>
    <x v="2"/>
    <n v="10"/>
    <x v="21"/>
    <x v="33"/>
    <x v="6"/>
    <x v="2"/>
  </r>
  <r>
    <n v="430691"/>
    <n v="107"/>
    <x v="3"/>
    <s v="Kasel"/>
    <x v="2"/>
    <n v="7"/>
    <x v="22"/>
    <x v="0"/>
    <x v="4"/>
    <x v="4"/>
  </r>
  <r>
    <n v="430692"/>
    <n v="115"/>
    <x v="3"/>
    <s v="Kolesár"/>
    <x v="2"/>
    <n v="9"/>
    <x v="23"/>
    <x v="34"/>
    <x v="6"/>
    <x v="2"/>
  </r>
  <r>
    <n v="430699"/>
    <n v="107"/>
    <x v="3"/>
    <s v="Kasel"/>
    <x v="2"/>
    <n v="10"/>
    <x v="21"/>
    <x v="35"/>
    <x v="2"/>
    <x v="9"/>
  </r>
  <r>
    <n v="430700"/>
    <n v="107"/>
    <x v="3"/>
    <s v="Kasel"/>
    <x v="2"/>
    <n v="8"/>
    <x v="20"/>
    <x v="36"/>
    <x v="8"/>
    <x v="9"/>
  </r>
  <r>
    <n v="430708"/>
    <n v="107"/>
    <x v="3"/>
    <s v="Kasel"/>
    <x v="2"/>
    <n v="7"/>
    <x v="24"/>
    <x v="37"/>
    <x v="3"/>
    <x v="9"/>
  </r>
  <r>
    <n v="440012"/>
    <n v="118"/>
    <x v="4"/>
    <s v="Buko"/>
    <x v="2"/>
    <n v="3"/>
    <x v="25"/>
    <x v="38"/>
    <x v="8"/>
    <x v="4"/>
  </r>
  <r>
    <n v="440014"/>
    <n v="125"/>
    <x v="4"/>
    <s v="Kosť"/>
    <x v="2"/>
    <n v="8"/>
    <x v="20"/>
    <x v="39"/>
    <x v="7"/>
    <x v="11"/>
  </r>
  <r>
    <n v="460500"/>
    <n v="104"/>
    <x v="1"/>
    <s v="Polák"/>
    <x v="2"/>
    <n v="9"/>
    <x v="23"/>
    <x v="19"/>
    <x v="4"/>
    <x v="7"/>
  </r>
  <r>
    <n v="460501"/>
    <n v="104"/>
    <x v="1"/>
    <s v="Polák"/>
    <x v="2"/>
    <n v="11"/>
    <x v="16"/>
    <x v="40"/>
    <x v="3"/>
    <x v="7"/>
  </r>
  <r>
    <n v="460509"/>
    <n v="104"/>
    <x v="1"/>
    <s v="Polák"/>
    <x v="2"/>
    <n v="9"/>
    <x v="23"/>
    <x v="25"/>
    <x v="0"/>
    <x v="0"/>
  </r>
  <r>
    <n v="481013"/>
    <n v="105"/>
    <x v="5"/>
    <s v="Zeman"/>
    <x v="2"/>
    <n v="11"/>
    <x v="16"/>
    <x v="41"/>
    <x v="0"/>
    <x v="0"/>
  </r>
  <r>
    <n v="420860"/>
    <n v="104"/>
    <x v="1"/>
    <s v="Polák"/>
    <x v="3"/>
    <n v="21"/>
    <x v="26"/>
    <x v="42"/>
    <x v="1"/>
    <x v="1"/>
  </r>
  <r>
    <n v="420865"/>
    <n v="107"/>
    <x v="3"/>
    <s v="Kasel"/>
    <x v="3"/>
    <n v="21"/>
    <x v="26"/>
    <x v="43"/>
    <x v="4"/>
    <x v="3"/>
  </r>
  <r>
    <n v="420870"/>
    <n v="101"/>
    <x v="2"/>
    <s v="Bačová"/>
    <x v="3"/>
    <n v="21"/>
    <x v="26"/>
    <x v="44"/>
    <x v="0"/>
    <x v="2"/>
  </r>
  <r>
    <n v="420875"/>
    <n v="104"/>
    <x v="1"/>
    <s v="Polák"/>
    <x v="3"/>
    <n v="21"/>
    <x v="26"/>
    <x v="7"/>
    <x v="1"/>
    <x v="1"/>
  </r>
  <r>
    <n v="420877"/>
    <n v="122"/>
    <x v="2"/>
    <s v="Oros"/>
    <x v="3"/>
    <n v="21"/>
    <x v="26"/>
    <x v="7"/>
    <x v="0"/>
    <x v="2"/>
  </r>
  <r>
    <n v="420878"/>
    <n v="122"/>
    <x v="2"/>
    <s v="Oros"/>
    <x v="3"/>
    <n v="11"/>
    <x v="27"/>
    <x v="45"/>
    <x v="6"/>
    <x v="2"/>
  </r>
  <r>
    <n v="420881"/>
    <n v="111"/>
    <x v="2"/>
    <s v="Fecík"/>
    <x v="3"/>
    <n v="21"/>
    <x v="26"/>
    <x v="46"/>
    <x v="6"/>
    <x v="2"/>
  </r>
  <r>
    <n v="420907"/>
    <n v="111"/>
    <x v="2"/>
    <s v="Fecík"/>
    <x v="3"/>
    <n v="8"/>
    <x v="28"/>
    <x v="47"/>
    <x v="3"/>
    <x v="13"/>
  </r>
  <r>
    <n v="430695"/>
    <n v="115"/>
    <x v="3"/>
    <s v="Kolesár"/>
    <x v="3"/>
    <n v="21"/>
    <x v="26"/>
    <x v="48"/>
    <x v="4"/>
    <x v="4"/>
  </r>
  <r>
    <n v="440009"/>
    <n v="119"/>
    <x v="4"/>
    <s v="Karas"/>
    <x v="3"/>
    <n v="11"/>
    <x v="27"/>
    <x v="49"/>
    <x v="8"/>
    <x v="3"/>
  </r>
  <r>
    <n v="440013"/>
    <n v="119"/>
    <x v="4"/>
    <s v="Karas"/>
    <x v="3"/>
    <n v="1"/>
    <x v="29"/>
    <x v="50"/>
    <x v="8"/>
    <x v="4"/>
  </r>
  <r>
    <n v="440015"/>
    <n v="119"/>
    <x v="4"/>
    <s v="Karas"/>
    <x v="3"/>
    <n v="3"/>
    <x v="30"/>
    <x v="51"/>
    <x v="8"/>
    <x v="4"/>
  </r>
  <r>
    <n v="440018"/>
    <n v="119"/>
    <x v="4"/>
    <s v="Karas"/>
    <x v="3"/>
    <n v="3"/>
    <x v="31"/>
    <x v="33"/>
    <x v="2"/>
    <x v="6"/>
  </r>
  <r>
    <n v="440019"/>
    <n v="119"/>
    <x v="4"/>
    <s v="Karas"/>
    <x v="3"/>
    <n v="17"/>
    <x v="32"/>
    <x v="25"/>
    <x v="8"/>
    <x v="10"/>
  </r>
  <r>
    <n v="440020"/>
    <n v="119"/>
    <x v="4"/>
    <s v="Karas"/>
    <x v="3"/>
    <n v="10"/>
    <x v="33"/>
    <x v="25"/>
    <x v="8"/>
    <x v="10"/>
  </r>
  <r>
    <n v="481015"/>
    <n v="110"/>
    <x v="5"/>
    <s v="Tongová"/>
    <x v="3"/>
    <n v="2"/>
    <x v="34"/>
    <x v="35"/>
    <x v="5"/>
    <x v="7"/>
  </r>
  <r>
    <n v="481016"/>
    <n v="110"/>
    <x v="5"/>
    <s v="Tongová"/>
    <x v="3"/>
    <n v="6"/>
    <x v="35"/>
    <x v="35"/>
    <x v="0"/>
    <x v="0"/>
  </r>
  <r>
    <n v="460514"/>
    <n v="100"/>
    <x v="1"/>
    <s v="Pešek"/>
    <x v="4"/>
    <n v="43"/>
    <x v="36"/>
    <x v="52"/>
    <x v="4"/>
    <x v="7"/>
  </r>
  <r>
    <n v="460519"/>
    <n v="100"/>
    <x v="1"/>
    <s v="Pešek"/>
    <x v="4"/>
    <n v="2"/>
    <x v="37"/>
    <x v="37"/>
    <x v="7"/>
    <x v="7"/>
  </r>
  <r>
    <n v="410991"/>
    <n v="126"/>
    <x v="0"/>
    <s v="Polos"/>
    <x v="5"/>
    <n v="3"/>
    <x v="38"/>
    <x v="53"/>
    <x v="0"/>
    <x v="0"/>
  </r>
  <r>
    <n v="420848"/>
    <n v="126"/>
    <x v="0"/>
    <s v="Polos"/>
    <x v="5"/>
    <n v="3"/>
    <x v="39"/>
    <x v="54"/>
    <x v="3"/>
    <x v="0"/>
  </r>
  <r>
    <n v="420849"/>
    <n v="107"/>
    <x v="3"/>
    <s v="Kasel"/>
    <x v="5"/>
    <n v="5"/>
    <x v="40"/>
    <x v="55"/>
    <x v="3"/>
    <x v="3"/>
  </r>
  <r>
    <n v="420850"/>
    <n v="111"/>
    <x v="2"/>
    <s v="Fecík"/>
    <x v="5"/>
    <n v="10"/>
    <x v="41"/>
    <x v="56"/>
    <x v="3"/>
    <x v="2"/>
  </r>
  <r>
    <n v="420851"/>
    <n v="100"/>
    <x v="1"/>
    <s v="Pešek"/>
    <x v="5"/>
    <n v="5"/>
    <x v="40"/>
    <x v="57"/>
    <x v="3"/>
    <x v="4"/>
  </r>
  <r>
    <n v="420852"/>
    <n v="100"/>
    <x v="1"/>
    <s v="Pešek"/>
    <x v="5"/>
    <n v="5"/>
    <x v="40"/>
    <x v="58"/>
    <x v="3"/>
    <x v="5"/>
  </r>
  <r>
    <n v="420857"/>
    <n v="111"/>
    <x v="2"/>
    <s v="Fecík"/>
    <x v="5"/>
    <n v="10"/>
    <x v="41"/>
    <x v="1"/>
    <x v="7"/>
    <x v="2"/>
  </r>
  <r>
    <n v="420862"/>
    <n v="122"/>
    <x v="2"/>
    <s v="Oros"/>
    <x v="5"/>
    <n v="10"/>
    <x v="41"/>
    <x v="59"/>
    <x v="2"/>
    <x v="2"/>
  </r>
  <r>
    <n v="420867"/>
    <n v="100"/>
    <x v="1"/>
    <s v="Pešek"/>
    <x v="5"/>
    <n v="10"/>
    <x v="41"/>
    <x v="4"/>
    <x v="1"/>
    <x v="1"/>
  </r>
  <r>
    <n v="420872"/>
    <n v="100"/>
    <x v="1"/>
    <s v="Pešek"/>
    <x v="5"/>
    <n v="10"/>
    <x v="41"/>
    <x v="60"/>
    <x v="1"/>
    <x v="1"/>
  </r>
  <r>
    <n v="420896"/>
    <n v="102"/>
    <x v="2"/>
    <s v="Semo"/>
    <x v="5"/>
    <n v="3"/>
    <x v="39"/>
    <x v="61"/>
    <x v="6"/>
    <x v="2"/>
  </r>
  <r>
    <n v="420897"/>
    <n v="102"/>
    <x v="2"/>
    <s v="Semo"/>
    <x v="5"/>
    <n v="3"/>
    <x v="39"/>
    <x v="61"/>
    <x v="6"/>
    <x v="2"/>
  </r>
  <r>
    <n v="420898"/>
    <n v="111"/>
    <x v="2"/>
    <s v="Fecík"/>
    <x v="5"/>
    <n v="5"/>
    <x v="40"/>
    <x v="62"/>
    <x v="6"/>
    <x v="2"/>
  </r>
  <r>
    <n v="420904"/>
    <n v="111"/>
    <x v="2"/>
    <s v="Fecík"/>
    <x v="5"/>
    <n v="5"/>
    <x v="42"/>
    <x v="63"/>
    <x v="6"/>
    <x v="2"/>
  </r>
  <r>
    <n v="420905"/>
    <n v="111"/>
    <x v="2"/>
    <s v="Fecík"/>
    <x v="5"/>
    <n v="3"/>
    <x v="38"/>
    <x v="63"/>
    <x v="3"/>
    <x v="13"/>
  </r>
  <r>
    <n v="420906"/>
    <n v="111"/>
    <x v="2"/>
    <s v="Fecík"/>
    <x v="5"/>
    <n v="5"/>
    <x v="42"/>
    <x v="47"/>
    <x v="3"/>
    <x v="13"/>
  </r>
  <r>
    <n v="420909"/>
    <n v="122"/>
    <x v="2"/>
    <s v="Oros"/>
    <x v="5"/>
    <n v="3"/>
    <x v="38"/>
    <x v="53"/>
    <x v="9"/>
    <x v="2"/>
  </r>
  <r>
    <n v="420914"/>
    <n v="122"/>
    <x v="2"/>
    <s v="Oros"/>
    <x v="5"/>
    <n v="3"/>
    <x v="38"/>
    <x v="64"/>
    <x v="9"/>
    <x v="2"/>
  </r>
  <r>
    <n v="420915"/>
    <n v="122"/>
    <x v="2"/>
    <s v="Oros"/>
    <x v="5"/>
    <n v="5"/>
    <x v="42"/>
    <x v="24"/>
    <x v="9"/>
    <x v="2"/>
  </r>
  <r>
    <n v="420918"/>
    <n v="113"/>
    <x v="2"/>
    <s v="Hric"/>
    <x v="5"/>
    <n v="2"/>
    <x v="43"/>
    <x v="26"/>
    <x v="3"/>
    <x v="13"/>
  </r>
  <r>
    <n v="420920"/>
    <n v="102"/>
    <x v="2"/>
    <s v="Semo"/>
    <x v="5"/>
    <n v="5"/>
    <x v="42"/>
    <x v="37"/>
    <x v="6"/>
    <x v="2"/>
  </r>
  <r>
    <n v="420921"/>
    <n v="102"/>
    <x v="2"/>
    <s v="Semo"/>
    <x v="5"/>
    <n v="5"/>
    <x v="42"/>
    <x v="37"/>
    <x v="6"/>
    <x v="2"/>
  </r>
  <r>
    <n v="420922"/>
    <n v="101"/>
    <x v="2"/>
    <s v="Bačová"/>
    <x v="5"/>
    <n v="5"/>
    <x v="42"/>
    <x v="37"/>
    <x v="6"/>
    <x v="2"/>
  </r>
  <r>
    <n v="430706"/>
    <n v="115"/>
    <x v="3"/>
    <s v="Kolesár"/>
    <x v="5"/>
    <n v="3"/>
    <x v="38"/>
    <x v="64"/>
    <x v="4"/>
    <x v="4"/>
  </r>
  <r>
    <n v="440029"/>
    <n v="125"/>
    <x v="4"/>
    <s v="Kosť"/>
    <x v="5"/>
    <n v="3"/>
    <x v="38"/>
    <x v="53"/>
    <x v="0"/>
    <x v="0"/>
  </r>
  <r>
    <n v="440030"/>
    <n v="118"/>
    <x v="4"/>
    <s v="Buko"/>
    <x v="5"/>
    <n v="4"/>
    <x v="44"/>
    <x v="53"/>
    <x v="3"/>
    <x v="6"/>
  </r>
  <r>
    <n v="460503"/>
    <n v="112"/>
    <x v="1"/>
    <s v="Kmeť"/>
    <x v="5"/>
    <n v="3"/>
    <x v="39"/>
    <x v="65"/>
    <x v="7"/>
    <x v="7"/>
  </r>
  <r>
    <n v="460504"/>
    <n v="112"/>
    <x v="1"/>
    <s v="Kmeť"/>
    <x v="5"/>
    <n v="5"/>
    <x v="40"/>
    <x v="66"/>
    <x v="8"/>
    <x v="7"/>
  </r>
  <r>
    <n v="460505"/>
    <n v="112"/>
    <x v="1"/>
    <s v="Kmeť"/>
    <x v="5"/>
    <n v="10"/>
    <x v="41"/>
    <x v="66"/>
    <x v="5"/>
    <x v="7"/>
  </r>
  <r>
    <n v="460506"/>
    <n v="112"/>
    <x v="1"/>
    <s v="Kmeť"/>
    <x v="5"/>
    <n v="5"/>
    <x v="40"/>
    <x v="66"/>
    <x v="5"/>
    <x v="7"/>
  </r>
  <r>
    <n v="460507"/>
    <n v="112"/>
    <x v="1"/>
    <s v="Kmeť"/>
    <x v="5"/>
    <n v="5"/>
    <x v="40"/>
    <x v="66"/>
    <x v="2"/>
    <x v="7"/>
  </r>
  <r>
    <n v="460508"/>
    <n v="104"/>
    <x v="1"/>
    <s v="Polák"/>
    <x v="5"/>
    <n v="4"/>
    <x v="44"/>
    <x v="67"/>
    <x v="3"/>
    <x v="7"/>
  </r>
  <r>
    <n v="460512"/>
    <n v="112"/>
    <x v="1"/>
    <s v="Kmeť"/>
    <x v="5"/>
    <n v="5"/>
    <x v="42"/>
    <x v="24"/>
    <x v="7"/>
    <x v="7"/>
  </r>
  <r>
    <n v="460517"/>
    <n v="103"/>
    <x v="1"/>
    <s v="Tóth"/>
    <x v="5"/>
    <n v="5"/>
    <x v="42"/>
    <x v="37"/>
    <x v="8"/>
    <x v="7"/>
  </r>
  <r>
    <n v="460518"/>
    <n v="103"/>
    <x v="1"/>
    <s v="Tóth"/>
    <x v="5"/>
    <n v="5"/>
    <x v="42"/>
    <x v="37"/>
    <x v="2"/>
    <x v="7"/>
  </r>
  <r>
    <n v="481014"/>
    <n v="108"/>
    <x v="5"/>
    <s v="Bora"/>
    <x v="5"/>
    <n v="5"/>
    <x v="40"/>
    <x v="32"/>
    <x v="7"/>
    <x v="14"/>
  </r>
  <r>
    <n v="420900"/>
    <n v="120"/>
    <x v="2"/>
    <s v="Onofrej"/>
    <x v="6"/>
    <n v="8"/>
    <x v="45"/>
    <x v="68"/>
    <x v="6"/>
    <x v="2"/>
  </r>
  <r>
    <n v="420908"/>
    <n v="120"/>
    <x v="2"/>
    <s v="Onofrej"/>
    <x v="6"/>
    <n v="10"/>
    <x v="46"/>
    <x v="25"/>
    <x v="6"/>
    <x v="2"/>
  </r>
  <r>
    <n v="420911"/>
    <n v="101"/>
    <x v="2"/>
    <s v="Bačová"/>
    <x v="6"/>
    <n v="17"/>
    <x v="47"/>
    <x v="69"/>
    <x v="6"/>
    <x v="2"/>
  </r>
  <r>
    <n v="420912"/>
    <n v="122"/>
    <x v="2"/>
    <s v="Oros"/>
    <x v="6"/>
    <n v="18"/>
    <x v="48"/>
    <x v="69"/>
    <x v="6"/>
    <x v="2"/>
  </r>
  <r>
    <n v="420913"/>
    <n v="122"/>
    <x v="2"/>
    <s v="Oros"/>
    <x v="6"/>
    <n v="13"/>
    <x v="49"/>
    <x v="70"/>
    <x v="3"/>
    <x v="13"/>
  </r>
  <r>
    <n v="420919"/>
    <n v="122"/>
    <x v="2"/>
    <s v="Oros"/>
    <x v="6"/>
    <n v="17"/>
    <x v="47"/>
    <x v="26"/>
    <x v="9"/>
    <x v="15"/>
  </r>
  <r>
    <n v="430698"/>
    <n v="107"/>
    <x v="3"/>
    <s v="Kasel"/>
    <x v="6"/>
    <n v="8"/>
    <x v="50"/>
    <x v="71"/>
    <x v="5"/>
    <x v="9"/>
  </r>
  <r>
    <n v="430701"/>
    <n v="115"/>
    <x v="3"/>
    <s v="Kolesár"/>
    <x v="6"/>
    <n v="13"/>
    <x v="49"/>
    <x v="36"/>
    <x v="3"/>
    <x v="9"/>
  </r>
  <r>
    <n v="430702"/>
    <n v="115"/>
    <x v="3"/>
    <s v="Kolesár"/>
    <x v="6"/>
    <n v="13"/>
    <x v="49"/>
    <x v="72"/>
    <x v="2"/>
    <x v="4"/>
  </r>
  <r>
    <n v="430705"/>
    <n v="107"/>
    <x v="3"/>
    <s v="Kasel"/>
    <x v="6"/>
    <n v="11"/>
    <x v="51"/>
    <x v="69"/>
    <x v="5"/>
    <x v="9"/>
  </r>
  <r>
    <n v="440031"/>
    <n v="118"/>
    <x v="4"/>
    <s v="Buko"/>
    <x v="6"/>
    <n v="17"/>
    <x v="52"/>
    <x v="24"/>
    <x v="3"/>
    <x v="6"/>
  </r>
  <r>
    <n v="460510"/>
    <n v="100"/>
    <x v="1"/>
    <s v="Pešek"/>
    <x v="6"/>
    <n v="17"/>
    <x v="52"/>
    <x v="53"/>
    <x v="2"/>
    <x v="7"/>
  </r>
  <r>
    <n v="460511"/>
    <n v="100"/>
    <x v="1"/>
    <s v="Pešek"/>
    <x v="6"/>
    <n v="14"/>
    <x v="53"/>
    <x v="53"/>
    <x v="4"/>
    <x v="7"/>
  </r>
  <r>
    <n v="481017"/>
    <n v="108"/>
    <x v="5"/>
    <s v="Bora"/>
    <x v="6"/>
    <n v="11"/>
    <x v="51"/>
    <x v="73"/>
    <x v="3"/>
    <x v="7"/>
  </r>
  <r>
    <n v="481018"/>
    <n v="108"/>
    <x v="5"/>
    <s v="Bora"/>
    <x v="6"/>
    <n v="8"/>
    <x v="45"/>
    <x v="73"/>
    <x v="0"/>
    <x v="0"/>
  </r>
  <r>
    <n v="481019"/>
    <n v="105"/>
    <x v="5"/>
    <s v="Zeman"/>
    <x v="6"/>
    <n v="10"/>
    <x v="46"/>
    <x v="63"/>
    <x v="3"/>
    <x v="7"/>
  </r>
  <r>
    <n v="481020"/>
    <n v="105"/>
    <x v="5"/>
    <s v="Zeman"/>
    <x v="6"/>
    <n v="10"/>
    <x v="54"/>
    <x v="63"/>
    <x v="7"/>
    <x v="14"/>
  </r>
  <r>
    <n v="420893"/>
    <n v="122"/>
    <x v="2"/>
    <s v="Oros"/>
    <x v="7"/>
    <n v="3"/>
    <x v="55"/>
    <x v="16"/>
    <x v="9"/>
    <x v="15"/>
  </r>
  <r>
    <n v="420902"/>
    <n v="111"/>
    <x v="2"/>
    <s v="Fecík"/>
    <x v="7"/>
    <n v="5"/>
    <x v="56"/>
    <x v="74"/>
    <x v="6"/>
    <x v="2"/>
  </r>
  <r>
    <n v="420910"/>
    <n v="122"/>
    <x v="2"/>
    <s v="Oros"/>
    <x v="7"/>
    <n v="13"/>
    <x v="57"/>
    <x v="53"/>
    <x v="6"/>
    <x v="2"/>
  </r>
  <r>
    <n v="420917"/>
    <n v="122"/>
    <x v="2"/>
    <s v="Oros"/>
    <x v="7"/>
    <n v="2"/>
    <x v="58"/>
    <x v="24"/>
    <x v="3"/>
    <x v="13"/>
  </r>
  <r>
    <n v="440011"/>
    <n v="118"/>
    <x v="4"/>
    <s v="Buko"/>
    <x v="7"/>
    <n v="7"/>
    <x v="59"/>
    <x v="41"/>
    <x v="8"/>
    <x v="4"/>
  </r>
  <r>
    <n v="460496"/>
    <n v="100"/>
    <x v="1"/>
    <s v="Pešek"/>
    <x v="7"/>
    <n v="1"/>
    <x v="60"/>
    <x v="14"/>
    <x v="8"/>
    <x v="6"/>
  </r>
  <r>
    <n v="460513"/>
    <n v="100"/>
    <x v="1"/>
    <s v="Pešek"/>
    <x v="7"/>
    <n v="13"/>
    <x v="57"/>
    <x v="52"/>
    <x v="0"/>
    <x v="2"/>
  </r>
  <r>
    <n v="420916"/>
    <n v="122"/>
    <x v="2"/>
    <s v="Oros"/>
    <x v="8"/>
    <n v="17"/>
    <x v="61"/>
    <x v="24"/>
    <x v="9"/>
    <x v="2"/>
  </r>
  <r>
    <n v="430693"/>
    <n v="115"/>
    <x v="3"/>
    <s v="Kolesár"/>
    <x v="8"/>
    <n v="4"/>
    <x v="56"/>
    <x v="16"/>
    <x v="6"/>
    <x v="2"/>
  </r>
  <r>
    <n v="430703"/>
    <n v="116"/>
    <x v="3"/>
    <s v="Ondos"/>
    <x v="8"/>
    <n v="17"/>
    <x v="61"/>
    <x v="33"/>
    <x v="2"/>
    <x v="4"/>
  </r>
  <r>
    <n v="430704"/>
    <n v="116"/>
    <x v="3"/>
    <s v="Ondos"/>
    <x v="8"/>
    <n v="13"/>
    <x v="17"/>
    <x v="33"/>
    <x v="2"/>
    <x v="4"/>
  </r>
  <r>
    <n v="440016"/>
    <n v="119"/>
    <x v="4"/>
    <s v="Karas"/>
    <x v="8"/>
    <n v="2"/>
    <x v="62"/>
    <x v="36"/>
    <x v="2"/>
    <x v="6"/>
  </r>
  <r>
    <n v="440027"/>
    <n v="119"/>
    <x v="4"/>
    <s v="Karas"/>
    <x v="8"/>
    <n v="21"/>
    <x v="63"/>
    <x v="25"/>
    <x v="0"/>
    <x v="2"/>
  </r>
  <r>
    <n v="440028"/>
    <n v="119"/>
    <x v="4"/>
    <s v="Karas"/>
    <x v="8"/>
    <n v="21"/>
    <x v="63"/>
    <x v="25"/>
    <x v="2"/>
    <x v="6"/>
  </r>
  <r>
    <n v="460515"/>
    <n v="103"/>
    <x v="1"/>
    <s v="Tóth"/>
    <x v="8"/>
    <n v="57"/>
    <x v="64"/>
    <x v="52"/>
    <x v="0"/>
    <x v="2"/>
  </r>
  <r>
    <n v="430694"/>
    <n v="115"/>
    <x v="3"/>
    <s v="Kolesár"/>
    <x v="9"/>
    <n v="5"/>
    <x v="65"/>
    <x v="16"/>
    <x v="6"/>
    <x v="2"/>
  </r>
  <r>
    <n v="440017"/>
    <n v="119"/>
    <x v="4"/>
    <s v="Karas"/>
    <x v="9"/>
    <n v="4"/>
    <x v="66"/>
    <x v="36"/>
    <x v="2"/>
    <x v="6"/>
  </r>
  <r>
    <n v="460516"/>
    <n v="103"/>
    <x v="1"/>
    <s v="Tóth"/>
    <x v="9"/>
    <n v="17"/>
    <x v="67"/>
    <x v="52"/>
    <x v="4"/>
    <x v="7"/>
  </r>
  <r>
    <n v="430696"/>
    <n v="116"/>
    <x v="3"/>
    <s v="Ondos"/>
    <x v="10"/>
    <n v="10"/>
    <x v="68"/>
    <x v="75"/>
    <x v="3"/>
    <x v="9"/>
  </r>
  <r>
    <n v="430697"/>
    <n v="116"/>
    <x v="3"/>
    <s v="Ondos"/>
    <x v="10"/>
    <n v="8"/>
    <x v="69"/>
    <x v="75"/>
    <x v="0"/>
    <x v="0"/>
  </r>
  <r>
    <n v="481021"/>
    <n v="105"/>
    <x v="5"/>
    <s v="Zeman"/>
    <x v="10"/>
    <n v="7"/>
    <x v="70"/>
    <x v="26"/>
    <x v="7"/>
    <x v="14"/>
  </r>
  <r>
    <n v="481022"/>
    <n v="105"/>
    <x v="5"/>
    <s v="Zeman"/>
    <x v="10"/>
    <n v="10"/>
    <x v="71"/>
    <x v="37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A3:M77" firstHeaderRow="1" firstDataRow="2" firstDataCol="1" rowPageCount="1" colPageCount="1"/>
  <pivotFields count="10">
    <pivotField showAll="0"/>
    <pivotField showAll="0"/>
    <pivotField showAll="0">
      <items count="7">
        <item x="0"/>
        <item x="2"/>
        <item x="3"/>
        <item x="4"/>
        <item x="1"/>
        <item x="5"/>
        <item t="default"/>
      </items>
    </pivotField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axis="axisRow" dataField="1" showAll="0">
      <items count="73">
        <item x="29"/>
        <item x="6"/>
        <item x="4"/>
        <item x="60"/>
        <item x="10"/>
        <item x="13"/>
        <item x="34"/>
        <item x="30"/>
        <item x="31"/>
        <item x="5"/>
        <item x="66"/>
        <item x="58"/>
        <item x="14"/>
        <item x="65"/>
        <item x="2"/>
        <item x="62"/>
        <item x="43"/>
        <item x="0"/>
        <item x="55"/>
        <item x="12"/>
        <item x="35"/>
        <item x="39"/>
        <item x="37"/>
        <item x="38"/>
        <item x="7"/>
        <item x="3"/>
        <item x="28"/>
        <item x="56"/>
        <item x="44"/>
        <item x="9"/>
        <item x="25"/>
        <item x="27"/>
        <item x="33"/>
        <item x="40"/>
        <item x="42"/>
        <item x="59"/>
        <item x="67"/>
        <item x="32"/>
        <item x="26"/>
        <item x="41"/>
        <item x="22"/>
        <item x="57"/>
        <item x="24"/>
        <item x="20"/>
        <item x="11"/>
        <item x="17"/>
        <item x="23"/>
        <item x="1"/>
        <item x="21"/>
        <item x="16"/>
        <item x="61"/>
        <item x="8"/>
        <item x="63"/>
        <item x="18"/>
        <item x="15"/>
        <item x="19"/>
        <item x="69"/>
        <item x="70"/>
        <item x="68"/>
        <item x="50"/>
        <item x="64"/>
        <item x="71"/>
        <item x="36"/>
        <item x="54"/>
        <item x="45"/>
        <item x="51"/>
        <item x="46"/>
        <item x="53"/>
        <item x="52"/>
        <item x="49"/>
        <item x="47"/>
        <item x="48"/>
        <item t="default"/>
      </items>
    </pivotField>
    <pivotField numFmtId="14" showAll="0">
      <items count="77">
        <item x="54"/>
        <item x="55"/>
        <item x="56"/>
        <item x="57"/>
        <item x="58"/>
        <item x="21"/>
        <item x="1"/>
        <item x="42"/>
        <item x="2"/>
        <item x="59"/>
        <item x="22"/>
        <item x="3"/>
        <item x="43"/>
        <item x="4"/>
        <item x="44"/>
        <item x="5"/>
        <item x="60"/>
        <item x="23"/>
        <item x="6"/>
        <item x="7"/>
        <item x="45"/>
        <item x="8"/>
        <item x="27"/>
        <item x="46"/>
        <item x="9"/>
        <item x="10"/>
        <item x="11"/>
        <item x="12"/>
        <item x="28"/>
        <item x="29"/>
        <item x="30"/>
        <item x="0"/>
        <item x="13"/>
        <item x="14"/>
        <item x="15"/>
        <item x="34"/>
        <item x="19"/>
        <item x="16"/>
        <item x="17"/>
        <item x="48"/>
        <item x="49"/>
        <item x="18"/>
        <item x="41"/>
        <item x="40"/>
        <item x="20"/>
        <item x="38"/>
        <item x="61"/>
        <item x="50"/>
        <item x="75"/>
        <item x="62"/>
        <item x="31"/>
        <item x="39"/>
        <item x="51"/>
        <item x="65"/>
        <item x="66"/>
        <item x="68"/>
        <item x="32"/>
        <item x="74"/>
        <item x="71"/>
        <item x="35"/>
        <item x="36"/>
        <item x="73"/>
        <item x="72"/>
        <item x="67"/>
        <item x="33"/>
        <item x="63"/>
        <item x="47"/>
        <item x="25"/>
        <item x="53"/>
        <item x="69"/>
        <item x="70"/>
        <item x="64"/>
        <item x="24"/>
        <item x="26"/>
        <item x="52"/>
        <item x="37"/>
        <item t="default"/>
      </items>
    </pivotField>
    <pivotField axis="axisPage" showAll="0">
      <items count="11">
        <item x="9"/>
        <item x="8"/>
        <item x="4"/>
        <item x="5"/>
        <item x="6"/>
        <item x="3"/>
        <item x="1"/>
        <item x="0"/>
        <item x="2"/>
        <item x="7"/>
        <item t="default"/>
      </items>
    </pivotField>
    <pivotField showAll="0">
      <items count="17">
        <item x="0"/>
        <item x="11"/>
        <item x="15"/>
        <item x="12"/>
        <item x="2"/>
        <item x="13"/>
        <item x="5"/>
        <item x="8"/>
        <item x="9"/>
        <item x="4"/>
        <item x="10"/>
        <item x="6"/>
        <item x="7"/>
        <item x="14"/>
        <item x="1"/>
        <item x="3"/>
        <item t="default"/>
      </items>
    </pivotField>
  </pivotFields>
  <rowFields count="1">
    <field x="6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8" hier="-1"/>
  </pageFields>
  <dataFields count="1">
    <dataField name="Súčet z cena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>
  <location ref="A3:Y16" firstHeaderRow="1" firstDataRow="3" firstDataCol="1"/>
  <pivotFields count="10">
    <pivotField showAll="0"/>
    <pivotField showAll="0"/>
    <pivotField multipleItemSelectionAllowed="1" showAll="0">
      <items count="7">
        <item x="0"/>
        <item x="2"/>
        <item x="3"/>
        <item x="4"/>
        <item x="1"/>
        <item x="5"/>
        <item t="default"/>
      </items>
    </pivotField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dataField="1" showAll="0">
      <items count="73">
        <item x="29"/>
        <item x="6"/>
        <item x="4"/>
        <item x="60"/>
        <item x="10"/>
        <item x="13"/>
        <item x="34"/>
        <item x="30"/>
        <item x="31"/>
        <item x="5"/>
        <item x="66"/>
        <item x="58"/>
        <item x="14"/>
        <item x="65"/>
        <item x="2"/>
        <item x="62"/>
        <item x="43"/>
        <item x="0"/>
        <item x="55"/>
        <item x="12"/>
        <item x="35"/>
        <item x="39"/>
        <item x="37"/>
        <item x="38"/>
        <item x="7"/>
        <item x="3"/>
        <item x="28"/>
        <item x="56"/>
        <item x="44"/>
        <item x="9"/>
        <item x="25"/>
        <item x="27"/>
        <item x="33"/>
        <item x="40"/>
        <item x="42"/>
        <item x="59"/>
        <item x="67"/>
        <item x="32"/>
        <item x="26"/>
        <item x="41"/>
        <item x="22"/>
        <item x="57"/>
        <item x="24"/>
        <item x="20"/>
        <item x="11"/>
        <item x="17"/>
        <item x="23"/>
        <item x="1"/>
        <item x="21"/>
        <item x="16"/>
        <item x="61"/>
        <item x="8"/>
        <item x="63"/>
        <item x="18"/>
        <item x="15"/>
        <item x="19"/>
        <item x="69"/>
        <item x="70"/>
        <item x="68"/>
        <item x="50"/>
        <item x="64"/>
        <item x="71"/>
        <item x="36"/>
        <item x="54"/>
        <item x="45"/>
        <item x="51"/>
        <item x="46"/>
        <item x="53"/>
        <item x="52"/>
        <item x="49"/>
        <item x="47"/>
        <item x="48"/>
        <item t="default"/>
      </items>
    </pivotField>
    <pivotField numFmtId="14" showAll="0"/>
    <pivotField axis="axisRow" showAll="0" sortType="descending">
      <items count="11">
        <item x="9"/>
        <item x="8"/>
        <item x="4"/>
        <item x="5"/>
        <item x="6"/>
        <item x="3"/>
        <item x="1"/>
        <item x="0"/>
        <item x="2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8"/>
  </rowFields>
  <rowItems count="11">
    <i>
      <x v="5"/>
    </i>
    <i>
      <x v="4"/>
    </i>
    <i>
      <x v="8"/>
    </i>
    <i>
      <x v="7"/>
    </i>
    <i>
      <x v="2"/>
    </i>
    <i>
      <x v="9"/>
    </i>
    <i>
      <x/>
    </i>
    <i>
      <x v="3"/>
    </i>
    <i>
      <x v="6"/>
    </i>
    <i>
      <x v="1"/>
    </i>
    <i t="grand">
      <x/>
    </i>
  </rowItems>
  <colFields count="2">
    <field x="-2"/>
    <field x="4"/>
  </colFields>
  <colItems count="2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t="grand">
      <x/>
    </i>
    <i t="grand" i="1">
      <x/>
    </i>
  </colItems>
  <dataFields count="2">
    <dataField name="Súčet z cena" fld="6" baseField="0" baseItem="0"/>
    <dataField name="Súčet z cena2" fld="6" showDataAs="percentOfTotal" baseField="8" baseItem="5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inline_zeny" connectionId="1" autoFormatId="16" applyNumberFormats="0" applyBorderFormats="0" applyFontFormats="0" applyPatternFormats="0" applyAlignmentFormats="0" applyWidthHeightFormats="0"/>
</file>

<file path=xl/tables/table1.xml><?xml version="1.0" encoding="utf-8"?>
<table xmlns="http://schemas.openxmlformats.org/spreadsheetml/2006/main" id="1" name="Tabuľka1" displayName="Tabuľka1" ref="C5:I9" totalsRowShown="0" headerRowDxfId="33" dataDxfId="31" headerRowBorderDxfId="32" tableBorderDxfId="30" headerRowCellStyle="normálne_cvičenia riešené" dataCellStyle="normálne_cvičenia riešené">
  <tableColumns count="7">
    <tableColumn id="1" name="Oblast"/>
    <tableColumn id="2" name="január" dataDxfId="29" dataCellStyle="normálne_cvičenia riešené"/>
    <tableColumn id="3" name="február" dataDxfId="28" dataCellStyle="normálne_cvičenia riešené"/>
    <tableColumn id="4" name="marec" dataDxfId="27" dataCellStyle="normálne_cvičenia riešené"/>
    <tableColumn id="5" name="apríl" dataDxfId="26" dataCellStyle="normálne_cvičenia riešené"/>
    <tableColumn id="6" name="máj" dataDxfId="25" dataCellStyle="normálne_cvičenia riešené"/>
    <tableColumn id="7" name="jún" dataDxfId="24" dataCellStyle="normálne_cvičenia riešené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uľka2" displayName="Tabuľka2" ref="A3:G8" totalsRowShown="0" headerRowDxfId="23" dataDxfId="21" headerRowBorderDxfId="22" tableBorderDxfId="20" headerRowCellStyle="normálne_cvičenia riešené" dataCellStyle="normálne_cvičenia riešené">
  <tableColumns count="7">
    <tableColumn id="1" name="Oblast" dataDxfId="19" dataCellStyle="normálne_cvičenia riešené"/>
    <tableColumn id="2" name="január" dataDxfId="18" dataCellStyle="normálne_cvičenia riešené"/>
    <tableColumn id="3" name="február" dataDxfId="17" dataCellStyle="normálne_cvičenia riešené"/>
    <tableColumn id="4" name="marec" dataDxfId="16" dataCellStyle="normálne_cvičenia riešené"/>
    <tableColumn id="5" name="apríl" dataDxfId="15" dataCellStyle="normálne_cvičenia riešené"/>
    <tableColumn id="6" name="máj" dataDxfId="14" dataCellStyle="normálne_cvičenia riešené"/>
    <tableColumn id="7" name="jún" dataDxfId="13" dataCellStyle="normálne_cvičenia riešené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uľka3" displayName="Tabuľka3" ref="M5:U10" totalsRowShown="0" headerRowDxfId="12" dataDxfId="10" headerRowBorderDxfId="11" tableBorderDxfId="9" headerRowCellStyle="normálne_cvičenia riešené" dataCellStyle="normálne_cvičenia riešené">
  <tableColumns count="9">
    <tableColumn id="1" name="Oblast"/>
    <tableColumn id="3" name="február" dataDxfId="8" dataCellStyle="normálne_cvičenia riešené"/>
    <tableColumn id="4" name="marec" dataDxfId="7" dataCellStyle="normálne_cvičenia riešené"/>
    <tableColumn id="5" name="apríl" dataDxfId="6" dataCellStyle="normálne_cvičenia riešené"/>
    <tableColumn id="6" name="máj" dataDxfId="5" dataCellStyle="normálne_cvičenia riešené"/>
    <tableColumn id="7" name="jún" dataDxfId="4" dataCellStyle="normálne_cvičenia riešené"/>
    <tableColumn id="8" name="júl" dataDxfId="3" dataCellStyle="normálne_cvičenia riešené"/>
    <tableColumn id="9" name="august" dataDxfId="2" dataCellStyle="normálne_cvičenia riešené"/>
    <tableColumn id="10" name="september" dataDxfId="1" dataCellStyle="normálne_cvičenia riešené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D11"/>
  <sheetViews>
    <sheetView zoomScale="120" workbookViewId="0">
      <selection activeCell="B11" sqref="B11:C11"/>
    </sheetView>
  </sheetViews>
  <sheetFormatPr defaultColWidth="8.85546875" defaultRowHeight="12.75"/>
  <cols>
    <col min="1" max="4" width="18.85546875" style="2" customWidth="1"/>
    <col min="5" max="16384" width="8.85546875" style="2"/>
  </cols>
  <sheetData>
    <row r="1" spans="1:4" ht="18">
      <c r="A1" s="1" t="s">
        <v>0</v>
      </c>
    </row>
    <row r="4" spans="1:4" ht="19.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v>5000</v>
      </c>
      <c r="C5" s="7">
        <v>10</v>
      </c>
      <c r="D5" s="7"/>
    </row>
    <row r="6" spans="1:4" ht="18.75">
      <c r="A6" s="8" t="s">
        <v>6</v>
      </c>
      <c r="B6" s="9">
        <v>500</v>
      </c>
      <c r="C6" s="9">
        <v>280</v>
      </c>
      <c r="D6" s="9"/>
    </row>
    <row r="7" spans="1:4" ht="18.75">
      <c r="A7" s="8" t="s">
        <v>7</v>
      </c>
      <c r="B7" s="9">
        <v>100</v>
      </c>
      <c r="C7" s="9">
        <v>180</v>
      </c>
      <c r="D7" s="9"/>
    </row>
    <row r="8" spans="1:4" ht="18.75">
      <c r="A8" s="8" t="s">
        <v>8</v>
      </c>
      <c r="B8" s="9">
        <v>30</v>
      </c>
      <c r="C8" s="9">
        <v>200</v>
      </c>
      <c r="D8" s="9"/>
    </row>
    <row r="9" spans="1:4" ht="18.75">
      <c r="A9" s="8" t="s">
        <v>9</v>
      </c>
      <c r="B9" s="9">
        <v>0</v>
      </c>
      <c r="C9" s="9">
        <v>300</v>
      </c>
      <c r="D9" s="9"/>
    </row>
    <row r="10" spans="1:4" ht="18.75">
      <c r="A10" s="8" t="s">
        <v>10</v>
      </c>
      <c r="B10" s="9">
        <v>40</v>
      </c>
      <c r="C10" s="9">
        <v>25</v>
      </c>
      <c r="D10" s="9"/>
    </row>
    <row r="11" spans="1:4" ht="18.75">
      <c r="A11" s="10" t="s">
        <v>4</v>
      </c>
      <c r="B11" s="9"/>
      <c r="C11" s="9"/>
      <c r="D11" s="9"/>
    </row>
  </sheetData>
  <phoneticPr fontId="6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tabColor indexed="41"/>
  </sheetPr>
  <dimension ref="B3:L25"/>
  <sheetViews>
    <sheetView workbookViewId="0">
      <selection activeCell="C26" sqref="C26"/>
    </sheetView>
  </sheetViews>
  <sheetFormatPr defaultRowHeight="12.75" outlineLevelRow="1"/>
  <cols>
    <col min="2" max="2" width="2.85546875" customWidth="1"/>
    <col min="3" max="3" width="14.28515625" customWidth="1"/>
  </cols>
  <sheetData>
    <row r="3" spans="2:12">
      <c r="D3" t="s">
        <v>198</v>
      </c>
      <c r="E3" t="s">
        <v>197</v>
      </c>
      <c r="F3" t="s">
        <v>202</v>
      </c>
      <c r="G3" t="s">
        <v>194</v>
      </c>
      <c r="H3" t="s">
        <v>201</v>
      </c>
      <c r="I3" t="s">
        <v>200</v>
      </c>
      <c r="J3" t="s">
        <v>199</v>
      </c>
      <c r="K3" t="s">
        <v>195</v>
      </c>
      <c r="L3" t="s">
        <v>205</v>
      </c>
    </row>
    <row r="4" spans="2:12" outlineLevel="1">
      <c r="C4" t="s">
        <v>1106</v>
      </c>
      <c r="D4">
        <f>Tovar2001!$D$6</f>
        <v>10000</v>
      </c>
      <c r="E4">
        <f>Tovar2001!$E$6</f>
        <v>134</v>
      </c>
      <c r="F4">
        <f>Tovar2001!$F$6</f>
        <v>208</v>
      </c>
      <c r="G4">
        <f>Tovar2001!$G$6</f>
        <v>273</v>
      </c>
      <c r="H4">
        <f>Tovar2001!$H$6</f>
        <v>820</v>
      </c>
      <c r="I4">
        <f>Tovar2001!$I$6</f>
        <v>1430</v>
      </c>
    </row>
    <row r="5" spans="2:12" outlineLevel="1">
      <c r="C5" t="s">
        <v>1106</v>
      </c>
      <c r="D5">
        <f>Tovar2002!$B$6</f>
        <v>202</v>
      </c>
      <c r="E5">
        <f>Tovar2002!$C$6</f>
        <v>268</v>
      </c>
      <c r="F5">
        <f>Tovar2002!$D$6</f>
        <v>416</v>
      </c>
      <c r="G5">
        <f>Tovar2002!$E$6</f>
        <v>546</v>
      </c>
      <c r="H5">
        <f>Tovar2002!$F$6</f>
        <v>1640</v>
      </c>
      <c r="I5">
        <f>Tovar2002!$G$6</f>
        <v>2860</v>
      </c>
    </row>
    <row r="6" spans="2:12" outlineLevel="1">
      <c r="C6" t="s">
        <v>1106</v>
      </c>
      <c r="E6">
        <f>Tovar2003!$N$6</f>
        <v>536</v>
      </c>
      <c r="F6">
        <f>Tovar2003!$O$6</f>
        <v>832</v>
      </c>
      <c r="G6">
        <f>Tovar2003!$P$6</f>
        <v>1092</v>
      </c>
      <c r="H6">
        <f>Tovar2003!$Q$6</f>
        <v>3280</v>
      </c>
      <c r="I6">
        <f>Tovar2003!$R$6</f>
        <v>5720</v>
      </c>
      <c r="J6">
        <f>Tovar2003!$S$6</f>
        <v>8160</v>
      </c>
      <c r="K6">
        <f>Tovar2003!$T$6</f>
        <v>3280</v>
      </c>
      <c r="L6">
        <f>Tovar2003!$U$6</f>
        <v>5720</v>
      </c>
    </row>
    <row r="7" spans="2:12">
      <c r="B7" t="s">
        <v>971</v>
      </c>
      <c r="D7">
        <f>SUM(D4:D6)</f>
        <v>10202</v>
      </c>
      <c r="E7">
        <f>SUM(E4:E6)</f>
        <v>938</v>
      </c>
      <c r="F7">
        <f>SUM(F4:F6)</f>
        <v>1456</v>
      </c>
      <c r="G7">
        <f>SUM(G4:G6)</f>
        <v>1911</v>
      </c>
      <c r="H7">
        <f>SUM(H4:H6)</f>
        <v>5740</v>
      </c>
      <c r="I7">
        <f>SUM(I4:I6)</f>
        <v>10010</v>
      </c>
      <c r="J7">
        <f>SUM(J4:J6)</f>
        <v>8160</v>
      </c>
      <c r="K7">
        <f>SUM(K4:K6)</f>
        <v>3280</v>
      </c>
      <c r="L7">
        <f>SUM(L4:L6)</f>
        <v>5720</v>
      </c>
    </row>
    <row r="8" spans="2:12" outlineLevel="1">
      <c r="C8" t="s">
        <v>1106</v>
      </c>
      <c r="D8">
        <f>Tovar2002!$B$7</f>
        <v>453</v>
      </c>
      <c r="E8">
        <f>Tovar2002!$C$7</f>
        <v>235</v>
      </c>
      <c r="F8">
        <f>Tovar2002!$D$7</f>
        <v>356</v>
      </c>
      <c r="G8">
        <f>Tovar2002!$E$7</f>
        <v>458</v>
      </c>
      <c r="H8">
        <f>Tovar2002!$F$7</f>
        <v>497</v>
      </c>
      <c r="I8">
        <f>Tovar2002!$G$7</f>
        <v>501</v>
      </c>
    </row>
    <row r="9" spans="2:12" outlineLevel="1">
      <c r="C9" t="s">
        <v>1106</v>
      </c>
      <c r="E9">
        <f>Tovar2003!$N$7</f>
        <v>956</v>
      </c>
      <c r="F9">
        <f>Tovar2003!$O$7</f>
        <v>1311</v>
      </c>
      <c r="G9">
        <f>Tovar2003!$P$7</f>
        <v>1666</v>
      </c>
      <c r="H9">
        <f>Tovar2003!$Q$7</f>
        <v>2021</v>
      </c>
      <c r="I9">
        <f>Tovar2003!$R$7</f>
        <v>2376</v>
      </c>
      <c r="J9">
        <f>Tovar2003!$S$7</f>
        <v>2731</v>
      </c>
      <c r="K9">
        <f>Tovar2003!$T$7</f>
        <v>2021</v>
      </c>
      <c r="L9">
        <f>Tovar2003!$U$7</f>
        <v>2376</v>
      </c>
    </row>
    <row r="10" spans="2:12">
      <c r="B10" t="s">
        <v>977</v>
      </c>
      <c r="D10">
        <f>SUM(D8:D9)</f>
        <v>453</v>
      </c>
      <c r="E10">
        <f>SUM(E8:E9)</f>
        <v>1191</v>
      </c>
      <c r="F10">
        <f>SUM(F8:F9)</f>
        <v>1667</v>
      </c>
      <c r="G10">
        <f>SUM(G8:G9)</f>
        <v>2124</v>
      </c>
      <c r="H10">
        <f>SUM(H8:H9)</f>
        <v>2518</v>
      </c>
      <c r="I10">
        <f>SUM(I8:I9)</f>
        <v>2877</v>
      </c>
      <c r="J10">
        <f>SUM(J8:J9)</f>
        <v>2731</v>
      </c>
      <c r="K10">
        <f>SUM(K8:K9)</f>
        <v>2021</v>
      </c>
      <c r="L10">
        <f>SUM(L8:L9)</f>
        <v>2376</v>
      </c>
    </row>
    <row r="11" spans="2:12" outlineLevel="1">
      <c r="C11" t="s">
        <v>1106</v>
      </c>
      <c r="D11">
        <f>Tovar2001!$D$7</f>
        <v>222</v>
      </c>
      <c r="E11">
        <f>Tovar2001!$E$7</f>
        <v>240</v>
      </c>
      <c r="F11">
        <f>Tovar2001!$F$7</f>
        <v>278</v>
      </c>
      <c r="G11">
        <f>Tovar2001!$G$7</f>
        <v>327</v>
      </c>
      <c r="H11">
        <f>Tovar2001!$H$7</f>
        <v>330</v>
      </c>
      <c r="I11">
        <f>Tovar2001!$I$7</f>
        <v>320</v>
      </c>
    </row>
    <row r="12" spans="2:12" outlineLevel="1">
      <c r="C12" t="s">
        <v>1106</v>
      </c>
      <c r="D12">
        <f>Tovar2002!$B$8</f>
        <v>444</v>
      </c>
      <c r="E12">
        <f>Tovar2002!$C$8</f>
        <v>480</v>
      </c>
      <c r="F12">
        <f>Tovar2002!$D$8</f>
        <v>556</v>
      </c>
      <c r="G12">
        <f>Tovar2002!$E$8</f>
        <v>654</v>
      </c>
      <c r="H12">
        <f>Tovar2002!$F$8</f>
        <v>660</v>
      </c>
      <c r="I12">
        <f>Tovar2002!$G$8</f>
        <v>640</v>
      </c>
    </row>
    <row r="13" spans="2:12" outlineLevel="1">
      <c r="C13" t="s">
        <v>1106</v>
      </c>
      <c r="E13">
        <f>Tovar2003!$N$8</f>
        <v>960</v>
      </c>
      <c r="F13">
        <f>Tovar2003!$O$8</f>
        <v>1112</v>
      </c>
      <c r="G13">
        <f>Tovar2003!$P$8</f>
        <v>1308</v>
      </c>
      <c r="H13">
        <f>Tovar2003!$Q$8</f>
        <v>1320</v>
      </c>
      <c r="I13">
        <f>Tovar2003!$R$8</f>
        <v>1280</v>
      </c>
      <c r="J13">
        <f>Tovar2003!$S$8</f>
        <v>1240</v>
      </c>
      <c r="K13">
        <f>Tovar2003!$T$8</f>
        <v>1320</v>
      </c>
      <c r="L13">
        <f>Tovar2003!$U$8</f>
        <v>1280</v>
      </c>
    </row>
    <row r="14" spans="2:12" ht="17.25" customHeight="1">
      <c r="B14" t="s">
        <v>972</v>
      </c>
      <c r="D14">
        <f>SUM(D11:D13)</f>
        <v>666</v>
      </c>
      <c r="E14">
        <f>SUM(E11:E13)</f>
        <v>1680</v>
      </c>
      <c r="F14">
        <f>SUM(F11:F13)</f>
        <v>1946</v>
      </c>
      <c r="G14">
        <f>SUM(G11:G13)</f>
        <v>2289</v>
      </c>
      <c r="H14">
        <f>SUM(H11:H13)</f>
        <v>2310</v>
      </c>
      <c r="I14">
        <f>SUM(I11:I13)</f>
        <v>2240</v>
      </c>
      <c r="J14">
        <f>SUM(J11:J13)</f>
        <v>1240</v>
      </c>
      <c r="K14">
        <f>SUM(K11:K13)</f>
        <v>1320</v>
      </c>
      <c r="L14">
        <f>SUM(L11:L13)</f>
        <v>1280</v>
      </c>
    </row>
    <row r="15" spans="2:12" ht="17.25" customHeight="1" outlineLevel="1">
      <c r="C15" t="s">
        <v>1106</v>
      </c>
      <c r="D15">
        <f>Tovar2001!$D$8</f>
        <v>132</v>
      </c>
      <c r="E15">
        <f>Tovar2001!$E$8</f>
        <v>200</v>
      </c>
      <c r="F15">
        <f>Tovar2001!$F$8</f>
        <v>198</v>
      </c>
      <c r="G15">
        <f>Tovar2001!$G$8</f>
        <v>284</v>
      </c>
      <c r="H15">
        <f>Tovar2001!$H$8</f>
        <v>286</v>
      </c>
      <c r="I15">
        <f>Tovar2001!$I$8</f>
        <v>297</v>
      </c>
    </row>
    <row r="16" spans="2:12" ht="17.25" customHeight="1" outlineLevel="1">
      <c r="C16" t="s">
        <v>1106</v>
      </c>
      <c r="D16">
        <f>Tovar2002!$B$5</f>
        <v>264</v>
      </c>
      <c r="E16">
        <f>Tovar2002!$C$5</f>
        <v>400</v>
      </c>
      <c r="F16">
        <f>Tovar2002!$D$5</f>
        <v>396</v>
      </c>
      <c r="G16">
        <f>Tovar2002!$E$5</f>
        <v>568</v>
      </c>
      <c r="H16">
        <f>Tovar2002!$F$5</f>
        <v>572</v>
      </c>
      <c r="I16">
        <f>Tovar2002!$G$5</f>
        <v>594</v>
      </c>
    </row>
    <row r="17" spans="2:12" ht="17.25" customHeight="1" outlineLevel="1">
      <c r="C17" t="s">
        <v>1106</v>
      </c>
      <c r="E17">
        <f>Tovar2003!$N$9</f>
        <v>800</v>
      </c>
      <c r="F17">
        <f>Tovar2003!$O$9</f>
        <v>792</v>
      </c>
      <c r="G17">
        <f>Tovar2003!$P$9</f>
        <v>1136</v>
      </c>
      <c r="H17">
        <f>Tovar2003!$Q$9</f>
        <v>1144</v>
      </c>
      <c r="I17">
        <f>Tovar2003!$R$9</f>
        <v>1188</v>
      </c>
      <c r="J17">
        <f>Tovar2003!$S$9</f>
        <v>1232</v>
      </c>
      <c r="K17">
        <f>Tovar2003!$T$9</f>
        <v>1144</v>
      </c>
      <c r="L17">
        <f>Tovar2003!$U$9</f>
        <v>1188</v>
      </c>
    </row>
    <row r="18" spans="2:12" ht="17.25" customHeight="1">
      <c r="B18" t="s">
        <v>973</v>
      </c>
      <c r="D18">
        <f>SUM(D15:D17)</f>
        <v>396</v>
      </c>
      <c r="E18">
        <f>SUM(E15:E17)</f>
        <v>1400</v>
      </c>
      <c r="F18">
        <f>SUM(F15:F17)</f>
        <v>1386</v>
      </c>
      <c r="G18">
        <f>SUM(G15:G17)</f>
        <v>1988</v>
      </c>
      <c r="H18">
        <f>SUM(H15:H17)</f>
        <v>2002</v>
      </c>
      <c r="I18">
        <f>SUM(I15:I17)</f>
        <v>2079</v>
      </c>
      <c r="J18">
        <f>SUM(J15:J17)</f>
        <v>1232</v>
      </c>
      <c r="K18">
        <f>SUM(K15:K17)</f>
        <v>1144</v>
      </c>
      <c r="L18">
        <f>SUM(L15:L17)</f>
        <v>1188</v>
      </c>
    </row>
    <row r="19" spans="2:12" ht="17.25" customHeight="1" outlineLevel="1">
      <c r="C19" t="s">
        <v>1106</v>
      </c>
      <c r="D19">
        <f>Tovar2001!$D$9</f>
        <v>108</v>
      </c>
      <c r="E19">
        <f>Tovar2001!$E$9</f>
        <v>215</v>
      </c>
      <c r="F19">
        <f>Tovar2001!$F$9</f>
        <v>390</v>
      </c>
      <c r="G19">
        <f>Tovar2001!$G$9</f>
        <v>374</v>
      </c>
      <c r="H19">
        <f>Tovar2001!$H$9</f>
        <v>376</v>
      </c>
      <c r="I19">
        <f>Tovar2001!$I$9</f>
        <v>370</v>
      </c>
    </row>
    <row r="20" spans="2:12" ht="17.25" customHeight="1" outlineLevel="1">
      <c r="C20" t="s">
        <v>1106</v>
      </c>
      <c r="D20">
        <f>Tovar2002!$B$4</f>
        <v>216</v>
      </c>
      <c r="E20">
        <f>Tovar2002!$C$4</f>
        <v>430</v>
      </c>
      <c r="F20">
        <f>Tovar2002!$D$4</f>
        <v>780</v>
      </c>
      <c r="G20">
        <f>Tovar2002!$E$4</f>
        <v>748</v>
      </c>
      <c r="H20">
        <f>Tovar2002!$F$4</f>
        <v>752</v>
      </c>
      <c r="I20">
        <f>Tovar2002!$G$4</f>
        <v>740</v>
      </c>
    </row>
    <row r="21" spans="2:12" ht="17.25" customHeight="1" outlineLevel="1">
      <c r="C21" t="s">
        <v>1106</v>
      </c>
      <c r="E21">
        <f>Tovar2003!$N$10</f>
        <v>860</v>
      </c>
      <c r="F21">
        <f>Tovar2003!$O$10</f>
        <v>1560</v>
      </c>
      <c r="G21">
        <f>Tovar2003!$P$10</f>
        <v>1496</v>
      </c>
      <c r="H21">
        <f>Tovar2003!$Q$10</f>
        <v>1504</v>
      </c>
      <c r="I21">
        <f>Tovar2003!$R$10</f>
        <v>1480</v>
      </c>
      <c r="J21">
        <f>Tovar2003!$S$10</f>
        <v>1456</v>
      </c>
      <c r="K21">
        <f>Tovar2003!$T$10</f>
        <v>1504</v>
      </c>
      <c r="L21">
        <f>Tovar2003!$U$10</f>
        <v>1480</v>
      </c>
    </row>
    <row r="22" spans="2:12" ht="17.25" customHeight="1">
      <c r="B22" t="s">
        <v>974</v>
      </c>
      <c r="D22">
        <f>SUM(D19:D21)</f>
        <v>324</v>
      </c>
      <c r="E22">
        <f>SUM(E19:E21)</f>
        <v>1505</v>
      </c>
      <c r="F22">
        <f>SUM(F19:F21)</f>
        <v>2730</v>
      </c>
      <c r="G22">
        <f>SUM(G19:G21)</f>
        <v>2618</v>
      </c>
      <c r="H22">
        <f>SUM(H19:H21)</f>
        <v>2632</v>
      </c>
      <c r="I22">
        <f>SUM(I19:I21)</f>
        <v>2590</v>
      </c>
      <c r="J22">
        <f>SUM(J19:J21)</f>
        <v>1456</v>
      </c>
      <c r="K22">
        <f>SUM(K19:K21)</f>
        <v>1504</v>
      </c>
      <c r="L22">
        <f>SUM(L19:L21)</f>
        <v>1480</v>
      </c>
    </row>
    <row r="23" spans="2:12" ht="17.25" customHeight="1"/>
    <row r="24" spans="2:12" ht="17.25" customHeight="1"/>
    <row r="25" spans="2:12" ht="17.25" customHeight="1"/>
  </sheetData>
  <dataConsolidate leftLabels="1" topLabels="1" link="1">
    <dataRefs count="3">
      <dataRef ref="C5:I9" sheet="Tovar2001"/>
      <dataRef ref="A3:G8" sheet="Tovar2002"/>
      <dataRef ref="M5:U10" sheet="Tovar2003"/>
    </dataRefs>
  </dataConsolidate>
  <phoneticPr fontId="0" type="noConversion"/>
  <pageMargins left="0.75" right="0.75" top="1" bottom="1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1"/>
  <dimension ref="A1:F25"/>
  <sheetViews>
    <sheetView showGridLines="0" showRowColHeaders="0" tabSelected="1" zoomScale="175" workbookViewId="0">
      <selection activeCell="G8" sqref="G8"/>
    </sheetView>
  </sheetViews>
  <sheetFormatPr defaultRowHeight="12.75"/>
  <cols>
    <col min="1" max="1" width="10" customWidth="1"/>
    <col min="2" max="2" width="5.28515625" customWidth="1"/>
    <col min="3" max="3" width="10.140625" customWidth="1"/>
    <col min="4" max="4" width="10.5703125" customWidth="1"/>
    <col min="5" max="5" width="11.140625" customWidth="1"/>
    <col min="6" max="6" width="10" customWidth="1"/>
  </cols>
  <sheetData>
    <row r="1" spans="1:6">
      <c r="A1" s="99" t="s">
        <v>188</v>
      </c>
      <c r="B1" s="99" t="s">
        <v>189</v>
      </c>
      <c r="C1" s="100" t="s">
        <v>190</v>
      </c>
      <c r="D1" s="100" t="s">
        <v>191</v>
      </c>
      <c r="E1" s="100" t="s">
        <v>192</v>
      </c>
      <c r="F1" s="100" t="s">
        <v>193</v>
      </c>
    </row>
    <row r="2" spans="1:6">
      <c r="A2" s="99" t="s">
        <v>200</v>
      </c>
      <c r="B2" s="99">
        <v>2012</v>
      </c>
      <c r="C2" s="288">
        <v>6</v>
      </c>
      <c r="D2" s="290">
        <v>40</v>
      </c>
      <c r="E2" s="101">
        <v>95</v>
      </c>
      <c r="F2" s="101">
        <v>133</v>
      </c>
    </row>
    <row r="3" spans="1:6">
      <c r="A3" s="99" t="s">
        <v>198</v>
      </c>
      <c r="B3" s="99">
        <v>2013</v>
      </c>
      <c r="C3" s="288">
        <v>6</v>
      </c>
      <c r="D3" s="290">
        <v>40</v>
      </c>
      <c r="E3" s="101">
        <v>95</v>
      </c>
      <c r="F3" s="101">
        <v>15</v>
      </c>
    </row>
    <row r="4" spans="1:6">
      <c r="A4" s="99" t="s">
        <v>204</v>
      </c>
      <c r="B4" s="99">
        <v>2013</v>
      </c>
      <c r="C4" s="288">
        <v>6</v>
      </c>
      <c r="D4" s="289">
        <v>147</v>
      </c>
      <c r="E4" s="101">
        <v>87</v>
      </c>
      <c r="F4" s="101">
        <v>58</v>
      </c>
    </row>
    <row r="5" spans="1:6">
      <c r="A5" s="99" t="s">
        <v>203</v>
      </c>
      <c r="B5" s="99">
        <v>2013</v>
      </c>
      <c r="C5" s="101">
        <v>7</v>
      </c>
      <c r="D5" s="289">
        <v>147</v>
      </c>
      <c r="E5" s="101">
        <v>87</v>
      </c>
      <c r="F5" s="101">
        <v>58</v>
      </c>
    </row>
    <row r="6" spans="1:6">
      <c r="A6" s="99" t="s">
        <v>195</v>
      </c>
      <c r="B6" s="99">
        <v>2012</v>
      </c>
      <c r="C6" s="288">
        <v>8</v>
      </c>
      <c r="D6" s="290">
        <v>36</v>
      </c>
      <c r="E6" s="101">
        <v>152</v>
      </c>
      <c r="F6" s="101">
        <v>177</v>
      </c>
    </row>
    <row r="7" spans="1:6">
      <c r="A7" s="99" t="s">
        <v>196</v>
      </c>
      <c r="B7" s="99">
        <v>2012</v>
      </c>
      <c r="C7" s="288">
        <v>12</v>
      </c>
      <c r="D7" s="290">
        <v>42</v>
      </c>
      <c r="E7" s="101">
        <v>140</v>
      </c>
      <c r="F7" s="101">
        <v>125</v>
      </c>
    </row>
    <row r="8" spans="1:6">
      <c r="A8" s="99" t="s">
        <v>197</v>
      </c>
      <c r="B8" s="99">
        <v>2012</v>
      </c>
      <c r="C8" s="288">
        <v>2</v>
      </c>
      <c r="D8" s="101">
        <v>48</v>
      </c>
      <c r="E8" s="101">
        <v>128</v>
      </c>
      <c r="F8" s="101">
        <v>45</v>
      </c>
    </row>
    <row r="9" spans="1:6">
      <c r="A9" s="99" t="s">
        <v>201</v>
      </c>
      <c r="B9" s="99">
        <v>2012</v>
      </c>
      <c r="C9" s="288">
        <v>12</v>
      </c>
      <c r="D9" s="290">
        <v>42</v>
      </c>
      <c r="E9" s="101">
        <v>140</v>
      </c>
      <c r="F9" s="101">
        <v>111</v>
      </c>
    </row>
    <row r="10" spans="1:6">
      <c r="A10" s="99" t="s">
        <v>202</v>
      </c>
      <c r="B10" s="99">
        <v>2012</v>
      </c>
      <c r="C10" s="288">
        <v>10</v>
      </c>
      <c r="D10" s="101">
        <v>46</v>
      </c>
      <c r="E10" s="101">
        <v>132</v>
      </c>
      <c r="F10" s="101">
        <v>67</v>
      </c>
    </row>
    <row r="11" spans="1:6">
      <c r="A11" s="99" t="s">
        <v>204</v>
      </c>
      <c r="B11" s="99">
        <v>2012</v>
      </c>
      <c r="C11" s="288">
        <v>2</v>
      </c>
      <c r="D11" s="101">
        <v>32</v>
      </c>
      <c r="E11" s="101">
        <v>160</v>
      </c>
      <c r="F11" s="101">
        <v>221</v>
      </c>
    </row>
    <row r="12" spans="1:6">
      <c r="A12" s="99" t="s">
        <v>194</v>
      </c>
      <c r="B12" s="99">
        <v>2012</v>
      </c>
      <c r="C12" s="101">
        <v>11</v>
      </c>
      <c r="D12" s="101">
        <v>44</v>
      </c>
      <c r="E12" s="101">
        <v>136</v>
      </c>
      <c r="F12" s="101">
        <v>89</v>
      </c>
    </row>
    <row r="13" spans="1:6">
      <c r="A13" s="99" t="s">
        <v>198</v>
      </c>
      <c r="B13" s="99">
        <v>2012</v>
      </c>
      <c r="C13" s="101">
        <v>1</v>
      </c>
      <c r="D13" s="101">
        <v>50</v>
      </c>
      <c r="E13" s="101">
        <v>124</v>
      </c>
      <c r="F13" s="101">
        <v>23</v>
      </c>
    </row>
    <row r="14" spans="1:6">
      <c r="A14" s="99" t="s">
        <v>199</v>
      </c>
      <c r="B14" s="99">
        <v>2012</v>
      </c>
      <c r="C14" s="101">
        <v>7</v>
      </c>
      <c r="D14" s="290">
        <v>38</v>
      </c>
      <c r="E14" s="101">
        <v>148</v>
      </c>
      <c r="F14" s="101">
        <v>155</v>
      </c>
    </row>
    <row r="15" spans="1:6">
      <c r="A15" s="99" t="s">
        <v>205</v>
      </c>
      <c r="B15" s="99">
        <v>2012</v>
      </c>
      <c r="C15" s="101">
        <v>9</v>
      </c>
      <c r="D15" s="101">
        <v>34</v>
      </c>
      <c r="E15" s="101">
        <v>156</v>
      </c>
      <c r="F15" s="101">
        <v>199</v>
      </c>
    </row>
    <row r="16" spans="1:6">
      <c r="A16" s="99" t="s">
        <v>197</v>
      </c>
      <c r="B16" s="99">
        <v>2013</v>
      </c>
      <c r="C16" s="101">
        <v>7</v>
      </c>
      <c r="D16" s="290">
        <v>38</v>
      </c>
      <c r="E16" s="101">
        <v>148</v>
      </c>
      <c r="F16" s="101">
        <v>58</v>
      </c>
    </row>
    <row r="17" spans="1:6">
      <c r="A17" s="99" t="s">
        <v>202</v>
      </c>
      <c r="B17" s="99">
        <v>2013</v>
      </c>
      <c r="C17" s="101">
        <v>3</v>
      </c>
      <c r="D17" s="290">
        <v>36</v>
      </c>
      <c r="E17" s="101">
        <v>152</v>
      </c>
      <c r="F17" s="101">
        <v>177</v>
      </c>
    </row>
    <row r="18" spans="1:6">
      <c r="A18" s="99" t="s">
        <v>203</v>
      </c>
      <c r="B18" s="99">
        <v>2012</v>
      </c>
      <c r="C18" s="101">
        <v>5</v>
      </c>
      <c r="D18" s="101">
        <v>45</v>
      </c>
      <c r="E18" s="101">
        <v>12</v>
      </c>
      <c r="F18" s="101">
        <v>185</v>
      </c>
    </row>
    <row r="19" spans="1:6">
      <c r="A19" s="99" t="s">
        <v>194</v>
      </c>
      <c r="B19" s="99">
        <v>2013</v>
      </c>
      <c r="C19" s="288">
        <v>12</v>
      </c>
      <c r="D19" s="289">
        <v>147</v>
      </c>
      <c r="E19" s="101">
        <v>14</v>
      </c>
      <c r="F19" s="101">
        <v>15</v>
      </c>
    </row>
    <row r="20" spans="1:6">
      <c r="A20" s="99" t="s">
        <v>196</v>
      </c>
      <c r="B20" s="99">
        <v>2013</v>
      </c>
      <c r="C20" s="288">
        <v>8</v>
      </c>
      <c r="D20" s="289">
        <v>147</v>
      </c>
      <c r="E20" s="101">
        <v>14</v>
      </c>
      <c r="F20" s="101">
        <v>58</v>
      </c>
    </row>
    <row r="21" spans="1:6">
      <c r="A21" s="99" t="s">
        <v>199</v>
      </c>
      <c r="B21" s="99">
        <v>2013</v>
      </c>
      <c r="C21" s="288">
        <v>10</v>
      </c>
      <c r="D21" s="289">
        <v>147</v>
      </c>
      <c r="E21" s="101">
        <v>14</v>
      </c>
      <c r="F21" s="101">
        <v>58</v>
      </c>
    </row>
    <row r="22" spans="1:6">
      <c r="A22" s="99" t="s">
        <v>200</v>
      </c>
      <c r="B22" s="99">
        <v>2013</v>
      </c>
      <c r="C22" s="288">
        <v>12</v>
      </c>
      <c r="D22" s="289">
        <v>147</v>
      </c>
      <c r="E22" s="101">
        <v>14</v>
      </c>
      <c r="F22" s="101">
        <v>58</v>
      </c>
    </row>
    <row r="23" spans="1:6">
      <c r="A23" s="99" t="s">
        <v>201</v>
      </c>
      <c r="B23" s="99">
        <v>2013</v>
      </c>
      <c r="C23" s="288">
        <v>12</v>
      </c>
      <c r="D23" s="289">
        <v>147</v>
      </c>
      <c r="E23" s="101">
        <v>14</v>
      </c>
      <c r="F23" s="101">
        <v>133</v>
      </c>
    </row>
    <row r="24" spans="1:6">
      <c r="A24" s="99" t="s">
        <v>205</v>
      </c>
      <c r="B24" s="99">
        <v>2013</v>
      </c>
      <c r="C24" s="288">
        <v>12</v>
      </c>
      <c r="D24" s="289">
        <v>147</v>
      </c>
      <c r="E24" s="101">
        <v>14</v>
      </c>
      <c r="F24" s="101">
        <v>185</v>
      </c>
    </row>
    <row r="25" spans="1:6">
      <c r="A25" s="99" t="s">
        <v>195</v>
      </c>
      <c r="B25" s="99">
        <v>2013</v>
      </c>
      <c r="C25" s="101">
        <v>11</v>
      </c>
      <c r="D25" s="289">
        <v>147</v>
      </c>
      <c r="E25" s="101">
        <v>14</v>
      </c>
      <c r="F25" s="101">
        <v>58</v>
      </c>
    </row>
  </sheetData>
  <sortState ref="A2:F25">
    <sortCondition descending="1" sortBy="icon" ref="E2:E25" iconSet="3TrafficLights2" iconId="0"/>
  </sortState>
  <phoneticPr fontId="2" type="noConversion"/>
  <conditionalFormatting sqref="E2:E25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5" right="0.75" top="1" bottom="1" header="0.4921259845" footer="0.492125984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skryt">
                <anchor moveWithCells="1" sizeWithCells="1">
                  <from>
                    <xdr:col>7</xdr:col>
                    <xdr:colOff>342900</xdr:colOff>
                    <xdr:row>1</xdr:row>
                    <xdr:rowOff>19050</xdr:rowOff>
                  </from>
                  <to>
                    <xdr:col>8</xdr:col>
                    <xdr:colOff>390525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>
                <anchor moveWithCells="1">
                  <from>
                    <xdr:col>7</xdr:col>
                    <xdr:colOff>333375</xdr:colOff>
                    <xdr:row>3</xdr:row>
                    <xdr:rowOff>114300</xdr:rowOff>
                  </from>
                  <to>
                    <xdr:col>8</xdr:col>
                    <xdr:colOff>276225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tabColor rgb="FFFFFF00"/>
  </sheetPr>
  <dimension ref="A1:E62"/>
  <sheetViews>
    <sheetView zoomScale="140" zoomScaleNormal="140" workbookViewId="0">
      <selection activeCell="J14" sqref="J14"/>
    </sheetView>
  </sheetViews>
  <sheetFormatPr defaultColWidth="9.140625" defaultRowHeight="12.75"/>
  <cols>
    <col min="1" max="1" width="9.85546875" style="285" customWidth="1"/>
    <col min="2" max="2" width="30.140625" style="285" bestFit="1" customWidth="1"/>
    <col min="3" max="3" width="7.5703125" style="285" customWidth="1"/>
    <col min="4" max="4" width="26.42578125" style="285" bestFit="1" customWidth="1"/>
    <col min="5" max="5" width="9.5703125" style="285" customWidth="1"/>
    <col min="6" max="16384" width="9.140625" style="285"/>
  </cols>
  <sheetData>
    <row r="1" spans="1:5" ht="15">
      <c r="A1" s="284" t="s">
        <v>993</v>
      </c>
      <c r="B1" s="284"/>
      <c r="C1" s="284"/>
      <c r="D1" s="284"/>
      <c r="E1" s="284"/>
    </row>
    <row r="2" spans="1:5" s="286" customFormat="1" ht="25.5">
      <c r="A2" s="286" t="s">
        <v>994</v>
      </c>
      <c r="B2" s="286" t="s">
        <v>995</v>
      </c>
      <c r="C2" s="286" t="s">
        <v>996</v>
      </c>
      <c r="D2" s="286" t="s">
        <v>997</v>
      </c>
      <c r="E2" s="286" t="s">
        <v>998</v>
      </c>
    </row>
    <row r="3" spans="1:5">
      <c r="A3" s="285">
        <v>5008</v>
      </c>
      <c r="B3" s="285" t="s">
        <v>1007</v>
      </c>
      <c r="C3" s="285" t="s">
        <v>1000</v>
      </c>
      <c r="D3" s="285" t="s">
        <v>1008</v>
      </c>
      <c r="E3" s="287">
        <v>3.4016203703703708E-2</v>
      </c>
    </row>
    <row r="4" spans="1:5">
      <c r="A4" s="285">
        <v>5012</v>
      </c>
      <c r="B4" s="285" t="s">
        <v>1027</v>
      </c>
      <c r="C4" s="285" t="s">
        <v>1000</v>
      </c>
      <c r="D4" s="285" t="s">
        <v>1050</v>
      </c>
      <c r="E4" s="287">
        <v>3.7291666666666667E-2</v>
      </c>
    </row>
    <row r="5" spans="1:5">
      <c r="A5" s="285">
        <v>5013</v>
      </c>
      <c r="B5" s="285" t="s">
        <v>1012</v>
      </c>
      <c r="C5" s="285" t="s">
        <v>1000</v>
      </c>
      <c r="D5" s="285" t="s">
        <v>1013</v>
      </c>
      <c r="E5" s="287">
        <v>3.4062500000000002E-2</v>
      </c>
    </row>
    <row r="6" spans="1:5">
      <c r="A6" s="285">
        <v>5023</v>
      </c>
      <c r="B6" s="285" t="s">
        <v>1057</v>
      </c>
      <c r="C6" s="285" t="s">
        <v>1000</v>
      </c>
      <c r="D6" s="285" t="s">
        <v>1039</v>
      </c>
      <c r="E6" s="287">
        <v>4.9108796296296296E-2</v>
      </c>
    </row>
    <row r="7" spans="1:5">
      <c r="A7" s="285">
        <v>5025</v>
      </c>
      <c r="B7" s="285" t="s">
        <v>1020</v>
      </c>
      <c r="C7" s="285" t="s">
        <v>1000</v>
      </c>
      <c r="D7" s="285" t="s">
        <v>1021</v>
      </c>
      <c r="E7" s="287">
        <v>3.7013888888888888E-2</v>
      </c>
    </row>
    <row r="8" spans="1:5">
      <c r="A8" s="285">
        <v>5029</v>
      </c>
      <c r="B8" s="285" t="s">
        <v>1043</v>
      </c>
      <c r="C8" s="285" t="s">
        <v>1000</v>
      </c>
      <c r="D8" s="285" t="s">
        <v>1044</v>
      </c>
      <c r="E8" s="287">
        <v>4.3078703703703702E-2</v>
      </c>
    </row>
    <row r="9" spans="1:5">
      <c r="A9" s="285">
        <v>5030</v>
      </c>
      <c r="B9" s="285" t="s">
        <v>1034</v>
      </c>
      <c r="C9" s="285" t="s">
        <v>1000</v>
      </c>
      <c r="E9" s="287">
        <v>4.116898148148148E-2</v>
      </c>
    </row>
    <row r="10" spans="1:5">
      <c r="A10" s="285">
        <v>5031</v>
      </c>
      <c r="B10" s="285" t="s">
        <v>1049</v>
      </c>
      <c r="C10" s="285" t="s">
        <v>1000</v>
      </c>
      <c r="D10" s="285" t="s">
        <v>1050</v>
      </c>
      <c r="E10" s="287">
        <v>4.4467592592592593E-2</v>
      </c>
    </row>
    <row r="11" spans="1:5">
      <c r="A11" s="285">
        <v>5041</v>
      </c>
      <c r="B11" s="285" t="s">
        <v>1005</v>
      </c>
      <c r="C11" s="285" t="s">
        <v>1000</v>
      </c>
      <c r="D11" s="285" t="s">
        <v>1006</v>
      </c>
      <c r="E11" s="287">
        <v>3.3518518518518517E-2</v>
      </c>
    </row>
    <row r="12" spans="1:5">
      <c r="A12" s="285">
        <v>5049</v>
      </c>
      <c r="B12" s="285" t="s">
        <v>1036</v>
      </c>
      <c r="C12" s="285" t="s">
        <v>1000</v>
      </c>
      <c r="E12" s="287">
        <v>4.2615740740740739E-2</v>
      </c>
    </row>
    <row r="13" spans="1:5">
      <c r="A13" s="285">
        <v>5054</v>
      </c>
      <c r="B13" s="285" t="s">
        <v>1026</v>
      </c>
      <c r="C13" s="285" t="s">
        <v>1000</v>
      </c>
      <c r="E13" s="287">
        <v>3.7268518518518513E-2</v>
      </c>
    </row>
    <row r="14" spans="1:5">
      <c r="A14" s="285">
        <v>5061</v>
      </c>
      <c r="B14" s="285" t="s">
        <v>1016</v>
      </c>
      <c r="C14" s="285" t="s">
        <v>1000</v>
      </c>
      <c r="E14" s="287">
        <v>3.5648148148148151E-2</v>
      </c>
    </row>
    <row r="15" spans="1:5">
      <c r="A15" s="285">
        <v>5065</v>
      </c>
      <c r="B15" s="285" t="s">
        <v>1059</v>
      </c>
      <c r="C15" s="285" t="s">
        <v>1000</v>
      </c>
      <c r="E15" s="287">
        <v>4.9722222222222223E-2</v>
      </c>
    </row>
    <row r="16" spans="1:5">
      <c r="A16" s="285">
        <v>5066</v>
      </c>
      <c r="B16" s="285" t="s">
        <v>1058</v>
      </c>
      <c r="C16" s="285" t="s">
        <v>1000</v>
      </c>
      <c r="E16" s="287">
        <v>4.971064814814815E-2</v>
      </c>
    </row>
    <row r="17" spans="1:5">
      <c r="A17" s="285">
        <v>5069</v>
      </c>
      <c r="B17" s="285" t="s">
        <v>1028</v>
      </c>
      <c r="C17" s="285" t="s">
        <v>1000</v>
      </c>
      <c r="D17" s="285" t="s">
        <v>1029</v>
      </c>
      <c r="E17" s="287">
        <v>3.8287037037037036E-2</v>
      </c>
    </row>
    <row r="18" spans="1:5">
      <c r="A18" s="285">
        <v>5074</v>
      </c>
      <c r="B18" s="285" t="s">
        <v>1051</v>
      </c>
      <c r="C18" s="285" t="s">
        <v>1000</v>
      </c>
      <c r="D18" s="285" t="s">
        <v>1052</v>
      </c>
      <c r="E18" s="287">
        <v>4.4895833333333329E-2</v>
      </c>
    </row>
    <row r="19" spans="1:5">
      <c r="A19" s="285">
        <v>5091</v>
      </c>
      <c r="B19" s="285" t="s">
        <v>1065</v>
      </c>
      <c r="C19" s="285" t="s">
        <v>1000</v>
      </c>
      <c r="E19" s="287">
        <v>5.3981481481481484E-2</v>
      </c>
    </row>
    <row r="20" spans="1:5">
      <c r="A20" s="285">
        <v>5093</v>
      </c>
      <c r="B20" s="285" t="s">
        <v>1067</v>
      </c>
      <c r="C20" s="285" t="s">
        <v>1010</v>
      </c>
      <c r="D20" s="285" t="s">
        <v>1068</v>
      </c>
      <c r="E20" s="287">
        <v>5.5833333333333325E-2</v>
      </c>
    </row>
    <row r="21" spans="1:5">
      <c r="A21" s="285">
        <v>5095</v>
      </c>
      <c r="B21" s="285" t="s">
        <v>1002</v>
      </c>
      <c r="C21" s="285" t="s">
        <v>1000</v>
      </c>
      <c r="D21" s="285" t="s">
        <v>1001</v>
      </c>
      <c r="E21" s="287">
        <v>3.1782407407407405E-2</v>
      </c>
    </row>
    <row r="22" spans="1:5">
      <c r="A22" s="285">
        <v>5097</v>
      </c>
      <c r="B22" s="285" t="s">
        <v>999</v>
      </c>
      <c r="C22" s="285" t="s">
        <v>1000</v>
      </c>
      <c r="D22" s="285" t="s">
        <v>1001</v>
      </c>
      <c r="E22" s="287">
        <v>3.006944444444444E-2</v>
      </c>
    </row>
    <row r="23" spans="1:5">
      <c r="A23" s="285">
        <v>5099</v>
      </c>
      <c r="B23" s="285" t="s">
        <v>1060</v>
      </c>
      <c r="C23" s="285" t="s">
        <v>1000</v>
      </c>
      <c r="E23" s="287">
        <v>4.9791666666666672E-2</v>
      </c>
    </row>
    <row r="24" spans="1:5">
      <c r="A24" s="285">
        <v>5104</v>
      </c>
      <c r="B24" s="285" t="s">
        <v>1072</v>
      </c>
      <c r="C24" s="285" t="s">
        <v>1000</v>
      </c>
      <c r="D24" s="285" t="s">
        <v>1073</v>
      </c>
      <c r="E24" s="287">
        <v>6.1215277777777778E-2</v>
      </c>
    </row>
    <row r="25" spans="1:5">
      <c r="A25" s="285">
        <v>5107</v>
      </c>
      <c r="B25" s="285" t="s">
        <v>1037</v>
      </c>
      <c r="C25" s="285" t="s">
        <v>1000</v>
      </c>
      <c r="E25" s="287">
        <v>4.2673611111111114E-2</v>
      </c>
    </row>
    <row r="26" spans="1:5">
      <c r="A26" s="285">
        <v>5118</v>
      </c>
      <c r="B26" s="285" t="s">
        <v>1061</v>
      </c>
      <c r="C26" s="285" t="s">
        <v>1000</v>
      </c>
      <c r="E26" s="287">
        <v>5.2314814814814814E-2</v>
      </c>
    </row>
    <row r="27" spans="1:5">
      <c r="A27" s="285">
        <v>5125</v>
      </c>
      <c r="B27" s="285" t="s">
        <v>1031</v>
      </c>
      <c r="C27" s="285" t="s">
        <v>1000</v>
      </c>
      <c r="D27" s="285" t="s">
        <v>1011</v>
      </c>
      <c r="E27" s="287">
        <v>4.0752314814814811E-2</v>
      </c>
    </row>
    <row r="28" spans="1:5">
      <c r="A28" s="285">
        <v>5127</v>
      </c>
      <c r="B28" s="285" t="s">
        <v>1062</v>
      </c>
      <c r="C28" s="285" t="s">
        <v>1000</v>
      </c>
      <c r="D28" s="285" t="s">
        <v>1011</v>
      </c>
      <c r="E28" s="287">
        <v>5.3263888888888888E-2</v>
      </c>
    </row>
    <row r="29" spans="1:5">
      <c r="A29" s="285">
        <v>5135</v>
      </c>
      <c r="B29" s="285" t="s">
        <v>1054</v>
      </c>
      <c r="C29" s="285" t="s">
        <v>1000</v>
      </c>
      <c r="D29" s="285" t="s">
        <v>1011</v>
      </c>
      <c r="E29" s="287">
        <v>4.5624999999999999E-2</v>
      </c>
    </row>
    <row r="30" spans="1:5">
      <c r="A30" s="285">
        <v>5140</v>
      </c>
      <c r="B30" s="285" t="s">
        <v>1009</v>
      </c>
      <c r="C30" s="285" t="s">
        <v>1010</v>
      </c>
      <c r="D30" s="285" t="s">
        <v>1011</v>
      </c>
      <c r="E30" s="287">
        <v>3.4016203703703708E-2</v>
      </c>
    </row>
    <row r="31" spans="1:5">
      <c r="A31" s="285">
        <v>5143</v>
      </c>
      <c r="B31" s="285" t="s">
        <v>1035</v>
      </c>
      <c r="C31" s="285" t="s">
        <v>1000</v>
      </c>
      <c r="E31" s="287">
        <v>4.1504629629629627E-2</v>
      </c>
    </row>
    <row r="32" spans="1:5">
      <c r="A32" s="285">
        <v>5146</v>
      </c>
      <c r="B32" s="285" t="s">
        <v>1017</v>
      </c>
      <c r="C32" s="285" t="s">
        <v>1018</v>
      </c>
      <c r="D32" s="285" t="s">
        <v>1019</v>
      </c>
      <c r="E32" s="287">
        <v>3.6122685185185181E-2</v>
      </c>
    </row>
    <row r="33" spans="1:5">
      <c r="A33" s="285">
        <v>5150</v>
      </c>
      <c r="B33" s="285" t="s">
        <v>1074</v>
      </c>
      <c r="C33" s="285" t="s">
        <v>1000</v>
      </c>
      <c r="D33" s="285" t="s">
        <v>1075</v>
      </c>
      <c r="E33" s="287">
        <v>6.3136574074074081E-2</v>
      </c>
    </row>
    <row r="34" spans="1:5">
      <c r="A34" s="285">
        <v>5154</v>
      </c>
      <c r="B34" s="285" t="s">
        <v>1014</v>
      </c>
      <c r="C34" s="285" t="s">
        <v>1000</v>
      </c>
      <c r="D34" s="285" t="s">
        <v>1015</v>
      </c>
      <c r="E34" s="287">
        <v>3.5486111111111114E-2</v>
      </c>
    </row>
    <row r="35" spans="1:5">
      <c r="A35" s="285">
        <v>5155</v>
      </c>
      <c r="B35" s="285" t="s">
        <v>1083</v>
      </c>
      <c r="C35" s="285" t="s">
        <v>1000</v>
      </c>
      <c r="D35" s="285" t="s">
        <v>1015</v>
      </c>
      <c r="E35" s="287">
        <v>8.740740740740742E-2</v>
      </c>
    </row>
    <row r="36" spans="1:5">
      <c r="A36" s="285">
        <v>5157</v>
      </c>
      <c r="B36" s="285" t="s">
        <v>1081</v>
      </c>
      <c r="C36" s="285" t="s">
        <v>1000</v>
      </c>
      <c r="D36" s="285" t="s">
        <v>1015</v>
      </c>
      <c r="E36" s="287">
        <v>7.6504629629629631E-2</v>
      </c>
    </row>
    <row r="37" spans="1:5">
      <c r="A37" s="285">
        <v>5160</v>
      </c>
      <c r="B37" s="285" t="s">
        <v>1064</v>
      </c>
      <c r="C37" s="285" t="s">
        <v>1000</v>
      </c>
      <c r="D37" s="285" t="s">
        <v>1015</v>
      </c>
      <c r="E37" s="287">
        <v>5.392361111111111E-2</v>
      </c>
    </row>
    <row r="38" spans="1:5">
      <c r="A38" s="285">
        <v>5162</v>
      </c>
      <c r="B38" s="285" t="s">
        <v>1080</v>
      </c>
      <c r="C38" s="285" t="s">
        <v>1000</v>
      </c>
      <c r="D38" s="285" t="s">
        <v>1015</v>
      </c>
      <c r="E38" s="287">
        <v>7.289351851851851E-2</v>
      </c>
    </row>
    <row r="39" spans="1:5">
      <c r="A39" s="285">
        <v>5163</v>
      </c>
      <c r="B39" s="285" t="s">
        <v>1076</v>
      </c>
      <c r="C39" s="285" t="s">
        <v>1000</v>
      </c>
      <c r="D39" s="285" t="s">
        <v>1015</v>
      </c>
      <c r="E39" s="287">
        <v>6.4629629629629634E-2</v>
      </c>
    </row>
    <row r="40" spans="1:5">
      <c r="A40" s="285">
        <v>5165</v>
      </c>
      <c r="B40" s="285" t="s">
        <v>1070</v>
      </c>
      <c r="C40" s="285" t="s">
        <v>1000</v>
      </c>
      <c r="D40" s="285" t="s">
        <v>1015</v>
      </c>
      <c r="E40" s="287">
        <v>5.9988425925925924E-2</v>
      </c>
    </row>
    <row r="41" spans="1:5">
      <c r="A41" s="285">
        <v>5166</v>
      </c>
      <c r="B41" s="285" t="s">
        <v>1033</v>
      </c>
      <c r="C41" s="285" t="s">
        <v>1000</v>
      </c>
      <c r="D41" s="285" t="s">
        <v>52</v>
      </c>
      <c r="E41" s="287">
        <v>4.0856481481481487E-2</v>
      </c>
    </row>
    <row r="42" spans="1:5">
      <c r="A42" s="285">
        <v>5167</v>
      </c>
      <c r="B42" s="285" t="s">
        <v>1042</v>
      </c>
      <c r="C42" s="285" t="s">
        <v>1000</v>
      </c>
      <c r="D42" s="285" t="s">
        <v>1039</v>
      </c>
      <c r="E42" s="287">
        <v>4.3032407407407408E-2</v>
      </c>
    </row>
    <row r="43" spans="1:5">
      <c r="A43" s="285">
        <v>5171</v>
      </c>
      <c r="B43" s="285" t="s">
        <v>1038</v>
      </c>
      <c r="C43" s="285" t="s">
        <v>1000</v>
      </c>
      <c r="D43" s="285" t="s">
        <v>1039</v>
      </c>
      <c r="E43" s="287">
        <v>4.2673611111111114E-2</v>
      </c>
    </row>
    <row r="44" spans="1:5">
      <c r="A44" s="285">
        <v>5177</v>
      </c>
      <c r="B44" s="285" t="s">
        <v>1032</v>
      </c>
      <c r="C44" s="285" t="s">
        <v>1000</v>
      </c>
      <c r="E44" s="287">
        <v>4.0833333333333333E-2</v>
      </c>
    </row>
    <row r="45" spans="1:5">
      <c r="A45" s="285">
        <v>5179</v>
      </c>
      <c r="B45" s="285" t="s">
        <v>1056</v>
      </c>
      <c r="C45" s="285" t="s">
        <v>1000</v>
      </c>
      <c r="D45" s="285" t="s">
        <v>1039</v>
      </c>
      <c r="E45" s="287">
        <v>4.7824074074074074E-2</v>
      </c>
    </row>
    <row r="46" spans="1:5">
      <c r="A46" s="285">
        <v>5181</v>
      </c>
      <c r="B46" s="285" t="s">
        <v>1071</v>
      </c>
      <c r="C46" s="285" t="s">
        <v>1000</v>
      </c>
      <c r="D46" s="285" t="s">
        <v>1039</v>
      </c>
      <c r="E46" s="287">
        <v>6.1192129629629631E-2</v>
      </c>
    </row>
    <row r="47" spans="1:5">
      <c r="A47" s="285">
        <v>5184</v>
      </c>
      <c r="B47" s="285" t="s">
        <v>1082</v>
      </c>
      <c r="C47" s="285" t="s">
        <v>1000</v>
      </c>
      <c r="D47" s="285" t="s">
        <v>1039</v>
      </c>
      <c r="E47" s="287">
        <v>7.9756944444444436E-2</v>
      </c>
    </row>
    <row r="48" spans="1:5">
      <c r="A48" s="285">
        <v>5199</v>
      </c>
      <c r="B48" s="285" t="s">
        <v>1055</v>
      </c>
      <c r="C48" s="285" t="s">
        <v>1000</v>
      </c>
      <c r="D48" s="285" t="s">
        <v>1039</v>
      </c>
      <c r="E48" s="287">
        <v>4.7662037037037037E-2</v>
      </c>
    </row>
    <row r="49" spans="1:5">
      <c r="A49" s="285">
        <v>5203</v>
      </c>
      <c r="B49" s="285" t="s">
        <v>1066</v>
      </c>
      <c r="C49" s="285" t="s">
        <v>1000</v>
      </c>
      <c r="D49" s="285" t="s">
        <v>1039</v>
      </c>
      <c r="E49" s="287">
        <v>5.4467592592592595E-2</v>
      </c>
    </row>
    <row r="50" spans="1:5">
      <c r="A50" s="285">
        <v>5210</v>
      </c>
      <c r="B50" s="285" t="s">
        <v>1040</v>
      </c>
      <c r="C50" s="285" t="s">
        <v>1000</v>
      </c>
      <c r="D50" s="285" t="s">
        <v>1041</v>
      </c>
      <c r="E50" s="287">
        <v>4.3020833333333335E-2</v>
      </c>
    </row>
    <row r="51" spans="1:5">
      <c r="A51" s="285">
        <v>5212</v>
      </c>
      <c r="B51" s="285" t="s">
        <v>1077</v>
      </c>
      <c r="C51" s="285" t="s">
        <v>1000</v>
      </c>
      <c r="D51" s="285" t="s">
        <v>1039</v>
      </c>
      <c r="E51" s="287">
        <v>6.5787037037037033E-2</v>
      </c>
    </row>
    <row r="52" spans="1:5">
      <c r="A52" s="285">
        <v>5231</v>
      </c>
      <c r="B52" s="285" t="s">
        <v>1053</v>
      </c>
      <c r="C52" s="285" t="s">
        <v>1000</v>
      </c>
      <c r="D52" s="285" t="s">
        <v>52</v>
      </c>
      <c r="E52" s="287">
        <v>4.5069444444444447E-2</v>
      </c>
    </row>
    <row r="53" spans="1:5">
      <c r="A53" s="285">
        <v>5240</v>
      </c>
      <c r="B53" s="285" t="s">
        <v>1078</v>
      </c>
      <c r="C53" s="285" t="s">
        <v>1000</v>
      </c>
      <c r="D53" s="285" t="s">
        <v>1079</v>
      </c>
      <c r="E53" s="287">
        <v>6.8252314814814807E-2</v>
      </c>
    </row>
    <row r="54" spans="1:5">
      <c r="A54" s="285">
        <v>5244</v>
      </c>
      <c r="B54" s="285" t="s">
        <v>1069</v>
      </c>
      <c r="C54" s="285" t="s">
        <v>1000</v>
      </c>
      <c r="E54" s="287">
        <v>5.618055555555556E-2</v>
      </c>
    </row>
    <row r="55" spans="1:5">
      <c r="A55" s="285">
        <v>5248</v>
      </c>
      <c r="B55" s="285" t="s">
        <v>1048</v>
      </c>
      <c r="C55" s="285" t="s">
        <v>1000</v>
      </c>
      <c r="E55" s="287">
        <v>4.4062500000000004E-2</v>
      </c>
    </row>
    <row r="56" spans="1:5">
      <c r="A56" s="285">
        <v>5250</v>
      </c>
      <c r="B56" s="285" t="s">
        <v>1047</v>
      </c>
      <c r="C56" s="285" t="s">
        <v>1000</v>
      </c>
      <c r="D56" s="285" t="s">
        <v>1039</v>
      </c>
      <c r="E56" s="287">
        <v>4.3842592592592593E-2</v>
      </c>
    </row>
    <row r="57" spans="1:5">
      <c r="A57" s="285">
        <v>5260</v>
      </c>
      <c r="B57" s="285" t="s">
        <v>1063</v>
      </c>
      <c r="C57" s="285" t="s">
        <v>1000</v>
      </c>
      <c r="E57" s="287">
        <v>5.3865740740740742E-2</v>
      </c>
    </row>
    <row r="58" spans="1:5">
      <c r="A58" s="285">
        <v>5268</v>
      </c>
      <c r="B58" s="285" t="s">
        <v>1030</v>
      </c>
      <c r="C58" s="285" t="s">
        <v>1010</v>
      </c>
      <c r="E58" s="287">
        <v>4.0706018518518523E-2</v>
      </c>
    </row>
    <row r="59" spans="1:5">
      <c r="A59" s="285">
        <v>5273</v>
      </c>
      <c r="B59" s="285" t="s">
        <v>1045</v>
      </c>
      <c r="C59" s="285" t="s">
        <v>1000</v>
      </c>
      <c r="D59" s="285" t="s">
        <v>1046</v>
      </c>
      <c r="E59" s="287">
        <v>4.3460648148148151E-2</v>
      </c>
    </row>
    <row r="60" spans="1:5">
      <c r="A60" s="285">
        <v>5279</v>
      </c>
      <c r="B60" s="285" t="s">
        <v>1003</v>
      </c>
      <c r="C60" s="285" t="s">
        <v>1000</v>
      </c>
      <c r="D60" s="285" t="s">
        <v>1004</v>
      </c>
      <c r="E60" s="287">
        <v>3.1782407407407405E-2</v>
      </c>
    </row>
    <row r="61" spans="1:5">
      <c r="A61" s="285">
        <v>5289</v>
      </c>
      <c r="B61" s="285" t="s">
        <v>1022</v>
      </c>
      <c r="C61" s="285" t="s">
        <v>1000</v>
      </c>
      <c r="E61" s="287">
        <v>3.7025462962962961E-2</v>
      </c>
    </row>
    <row r="62" spans="1:5">
      <c r="A62" s="285">
        <v>5291</v>
      </c>
      <c r="B62" s="285" t="s">
        <v>1023</v>
      </c>
      <c r="C62" s="285" t="s">
        <v>1024</v>
      </c>
      <c r="D62" s="285" t="s">
        <v>1025</v>
      </c>
      <c r="E62" s="287">
        <v>3.7210648148148152E-2</v>
      </c>
    </row>
  </sheetData>
  <sortState ref="A3:E62">
    <sortCondition ref="A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N166"/>
  <sheetViews>
    <sheetView zoomScale="120" workbookViewId="0">
      <selection activeCell="A11" sqref="A11"/>
    </sheetView>
  </sheetViews>
  <sheetFormatPr defaultRowHeight="12.75"/>
  <cols>
    <col min="1" max="1" width="7.85546875" style="29" customWidth="1"/>
    <col min="2" max="2" width="4.42578125" style="19" customWidth="1"/>
    <col min="3" max="3" width="10.5703125" style="20" customWidth="1"/>
    <col min="4" max="4" width="8" style="30" bestFit="1" customWidth="1"/>
    <col min="5" max="5" width="8" style="21" bestFit="1" customWidth="1"/>
    <col min="6" max="6" width="5" style="22" bestFit="1" customWidth="1"/>
    <col min="7" max="7" width="7.140625" style="22" customWidth="1"/>
    <col min="8" max="8" width="7.85546875" style="23" customWidth="1"/>
    <col min="9" max="9" width="11.7109375" style="24" customWidth="1"/>
    <col min="10" max="10" width="9.5703125" style="31" customWidth="1"/>
    <col min="11" max="11" width="7.28515625" style="32" customWidth="1"/>
    <col min="14" max="14" width="14.28515625" style="17" bestFit="1" customWidth="1"/>
  </cols>
  <sheetData>
    <row r="1" spans="1:14" s="105" customFormat="1">
      <c r="A1" s="107" t="s">
        <v>207</v>
      </c>
      <c r="B1" s="108"/>
      <c r="C1" s="109"/>
      <c r="D1" s="108"/>
      <c r="E1" s="110"/>
      <c r="F1" s="111"/>
      <c r="G1" s="111"/>
      <c r="H1" s="112"/>
      <c r="I1" s="113"/>
      <c r="J1" s="31"/>
      <c r="K1" s="104"/>
      <c r="N1" s="106"/>
    </row>
    <row r="2" spans="1:14">
      <c r="A2" s="111" t="s">
        <v>208</v>
      </c>
      <c r="B2" s="114"/>
      <c r="C2" s="109"/>
      <c r="D2" s="108"/>
      <c r="E2" s="110"/>
      <c r="F2" s="115"/>
      <c r="G2" s="115"/>
      <c r="H2" s="116"/>
      <c r="I2" s="113"/>
    </row>
    <row r="3" spans="1:14">
      <c r="A3" s="111" t="s">
        <v>209</v>
      </c>
      <c r="B3" s="114"/>
      <c r="C3" s="109"/>
      <c r="D3" s="108"/>
      <c r="E3" s="110"/>
      <c r="F3" s="115"/>
      <c r="G3" s="115"/>
      <c r="H3" s="116"/>
      <c r="I3" s="113"/>
    </row>
    <row r="4" spans="1:14">
      <c r="A4" s="111" t="s">
        <v>210</v>
      </c>
      <c r="B4" s="114"/>
      <c r="C4" s="109"/>
      <c r="D4" s="108"/>
      <c r="E4" s="110"/>
      <c r="F4" s="115"/>
      <c r="G4" s="115"/>
      <c r="H4" s="116"/>
      <c r="I4" s="113"/>
    </row>
    <row r="5" spans="1:14">
      <c r="A5" s="111" t="s">
        <v>211</v>
      </c>
      <c r="B5" s="114"/>
      <c r="C5" s="109"/>
      <c r="D5" s="108"/>
      <c r="E5" s="110"/>
      <c r="F5" s="115"/>
      <c r="G5" s="115"/>
      <c r="H5" s="116"/>
      <c r="I5" s="113"/>
    </row>
    <row r="6" spans="1:14">
      <c r="A6" s="111" t="s">
        <v>212</v>
      </c>
      <c r="B6" s="114"/>
      <c r="C6" s="109"/>
      <c r="D6" s="108"/>
      <c r="E6" s="110"/>
      <c r="F6" s="115"/>
      <c r="G6" s="115"/>
      <c r="H6" s="116"/>
      <c r="I6" s="113"/>
    </row>
    <row r="7" spans="1:14">
      <c r="A7" s="111" t="s">
        <v>213</v>
      </c>
      <c r="B7" s="114"/>
      <c r="C7" s="109"/>
      <c r="D7" s="108"/>
      <c r="E7" s="110"/>
      <c r="F7" s="115"/>
      <c r="G7" s="115"/>
      <c r="H7" s="116"/>
      <c r="I7" s="113"/>
    </row>
    <row r="8" spans="1:14">
      <c r="A8" s="103"/>
      <c r="B8" s="102"/>
    </row>
    <row r="9" spans="1:14">
      <c r="B9" s="102"/>
    </row>
    <row r="10" spans="1:14">
      <c r="A10" s="11" t="s">
        <v>13</v>
      </c>
      <c r="B10" s="12" t="s">
        <v>14</v>
      </c>
      <c r="C10" s="12" t="s">
        <v>15</v>
      </c>
      <c r="D10" s="12" t="s">
        <v>16</v>
      </c>
      <c r="E10" s="11" t="s">
        <v>17</v>
      </c>
      <c r="F10" s="11" t="s">
        <v>18</v>
      </c>
      <c r="G10" s="11" t="s">
        <v>19</v>
      </c>
      <c r="H10" s="13" t="s">
        <v>20</v>
      </c>
      <c r="I10" s="14" t="s">
        <v>21</v>
      </c>
      <c r="J10" s="15" t="s">
        <v>22</v>
      </c>
      <c r="K10" s="16" t="s">
        <v>23</v>
      </c>
    </row>
    <row r="11" spans="1:14">
      <c r="A11" s="18">
        <v>430690</v>
      </c>
      <c r="B11" s="102">
        <v>126</v>
      </c>
      <c r="C11" s="277" t="s">
        <v>35</v>
      </c>
      <c r="D11" s="277" t="s">
        <v>88</v>
      </c>
      <c r="E11" s="21" t="s">
        <v>28</v>
      </c>
      <c r="F11" s="22">
        <v>1</v>
      </c>
      <c r="G11" s="22">
        <v>32</v>
      </c>
      <c r="H11" s="23">
        <v>38182</v>
      </c>
      <c r="I11" s="24" t="s">
        <v>29</v>
      </c>
      <c r="J11" s="25" t="s">
        <v>30</v>
      </c>
      <c r="K11" s="26" t="s">
        <v>31</v>
      </c>
    </row>
    <row r="12" spans="1:14">
      <c r="A12" s="18">
        <v>410989</v>
      </c>
      <c r="B12" s="102">
        <v>104</v>
      </c>
      <c r="C12" s="277" t="s">
        <v>33</v>
      </c>
      <c r="D12" s="277" t="s">
        <v>75</v>
      </c>
      <c r="E12" s="21" t="s">
        <v>28</v>
      </c>
      <c r="F12" s="22">
        <v>3</v>
      </c>
      <c r="G12" s="22">
        <v>96</v>
      </c>
      <c r="H12" s="23">
        <v>38182</v>
      </c>
      <c r="I12" s="24" t="s">
        <v>29</v>
      </c>
      <c r="J12" s="25" t="s">
        <v>35</v>
      </c>
      <c r="K12" s="26" t="s">
        <v>36</v>
      </c>
    </row>
    <row r="13" spans="1:14">
      <c r="A13" s="18">
        <v>420889</v>
      </c>
      <c r="B13" s="102">
        <v>122</v>
      </c>
      <c r="C13" s="277" t="s">
        <v>52</v>
      </c>
      <c r="D13" s="277" t="s">
        <v>86</v>
      </c>
      <c r="E13" s="21" t="s">
        <v>28</v>
      </c>
      <c r="F13" s="22">
        <v>5</v>
      </c>
      <c r="G13" s="22">
        <v>160</v>
      </c>
      <c r="H13" s="23">
        <v>38215</v>
      </c>
      <c r="I13" s="24" t="s">
        <v>37</v>
      </c>
      <c r="J13" s="25" t="s">
        <v>38</v>
      </c>
      <c r="K13" s="26" t="s">
        <v>39</v>
      </c>
    </row>
    <row r="14" spans="1:14">
      <c r="A14" s="18">
        <v>460497</v>
      </c>
      <c r="B14" s="102">
        <v>126</v>
      </c>
      <c r="C14" s="277" t="s">
        <v>35</v>
      </c>
      <c r="D14" s="277" t="s">
        <v>88</v>
      </c>
      <c r="E14" s="21" t="s">
        <v>28</v>
      </c>
      <c r="F14" s="22">
        <v>1</v>
      </c>
      <c r="G14" s="22">
        <v>32</v>
      </c>
      <c r="H14" s="23">
        <v>38233</v>
      </c>
      <c r="I14" s="24" t="s">
        <v>40</v>
      </c>
      <c r="J14" s="25" t="s">
        <v>41</v>
      </c>
      <c r="K14" s="26" t="s">
        <v>34</v>
      </c>
    </row>
    <row r="15" spans="1:14">
      <c r="A15" s="18">
        <v>460498</v>
      </c>
      <c r="B15" s="102">
        <v>111</v>
      </c>
      <c r="C15" s="277" t="s">
        <v>52</v>
      </c>
      <c r="D15" s="277" t="s">
        <v>83</v>
      </c>
      <c r="E15" s="21" t="s">
        <v>28</v>
      </c>
      <c r="F15" s="22">
        <v>2</v>
      </c>
      <c r="G15" s="22">
        <v>64</v>
      </c>
      <c r="H15" s="23">
        <v>38233</v>
      </c>
      <c r="I15" s="24" t="s">
        <v>32</v>
      </c>
      <c r="J15" s="25" t="s">
        <v>41</v>
      </c>
      <c r="K15" s="26" t="s">
        <v>34</v>
      </c>
    </row>
    <row r="16" spans="1:14">
      <c r="A16" s="18">
        <v>420890</v>
      </c>
      <c r="B16" s="102">
        <v>101</v>
      </c>
      <c r="C16" s="277" t="s">
        <v>52</v>
      </c>
      <c r="D16" s="277" t="s">
        <v>81</v>
      </c>
      <c r="E16" s="21" t="s">
        <v>28</v>
      </c>
      <c r="F16" s="22">
        <v>1</v>
      </c>
      <c r="G16" s="22">
        <v>29</v>
      </c>
      <c r="H16" s="23">
        <v>38233</v>
      </c>
      <c r="I16" s="24" t="s">
        <v>37</v>
      </c>
      <c r="J16" s="25" t="s">
        <v>38</v>
      </c>
      <c r="K16" s="26" t="s">
        <v>39</v>
      </c>
    </row>
    <row r="17" spans="1:13">
      <c r="A17" s="18">
        <v>420891</v>
      </c>
      <c r="B17" s="102">
        <v>100</v>
      </c>
      <c r="C17" s="277" t="s">
        <v>33</v>
      </c>
      <c r="D17" s="277" t="s">
        <v>77</v>
      </c>
      <c r="E17" s="21" t="s">
        <v>28</v>
      </c>
      <c r="F17" s="22">
        <v>1</v>
      </c>
      <c r="G17" s="22">
        <v>29</v>
      </c>
      <c r="H17" s="23">
        <v>38233</v>
      </c>
      <c r="I17" s="24" t="s">
        <v>37</v>
      </c>
      <c r="J17" s="25" t="s">
        <v>38</v>
      </c>
      <c r="K17" s="26" t="s">
        <v>39</v>
      </c>
    </row>
    <row r="18" spans="1:13">
      <c r="A18" s="18">
        <v>460495</v>
      </c>
      <c r="B18" s="102">
        <v>115</v>
      </c>
      <c r="C18" s="277" t="s">
        <v>74</v>
      </c>
      <c r="D18" s="277" t="s">
        <v>79</v>
      </c>
      <c r="E18" s="21" t="s">
        <v>28</v>
      </c>
      <c r="F18" s="22">
        <v>3</v>
      </c>
      <c r="G18" s="22">
        <v>87</v>
      </c>
      <c r="H18" s="23">
        <v>38233</v>
      </c>
      <c r="I18" s="24" t="s">
        <v>42</v>
      </c>
      <c r="J18" s="25" t="s">
        <v>43</v>
      </c>
      <c r="K18" s="26" t="s">
        <v>44</v>
      </c>
    </row>
    <row r="19" spans="1:13">
      <c r="A19" s="18">
        <v>420892</v>
      </c>
      <c r="B19" s="102">
        <v>104</v>
      </c>
      <c r="C19" s="277" t="s">
        <v>33</v>
      </c>
      <c r="D19" s="277" t="s">
        <v>75</v>
      </c>
      <c r="E19" s="21" t="s">
        <v>28</v>
      </c>
      <c r="F19" s="22">
        <v>5</v>
      </c>
      <c r="G19" s="22">
        <v>160</v>
      </c>
      <c r="H19" s="23">
        <v>38235</v>
      </c>
      <c r="I19" s="24" t="s">
        <v>46</v>
      </c>
      <c r="J19" s="25" t="s">
        <v>47</v>
      </c>
      <c r="K19" s="26" t="s">
        <v>48</v>
      </c>
    </row>
    <row r="20" spans="1:13">
      <c r="A20" s="18">
        <v>460499</v>
      </c>
      <c r="B20" s="102">
        <v>115</v>
      </c>
      <c r="C20" s="277" t="s">
        <v>74</v>
      </c>
      <c r="D20" s="277" t="s">
        <v>79</v>
      </c>
      <c r="E20" s="21" t="s">
        <v>28</v>
      </c>
      <c r="F20" s="22">
        <v>1</v>
      </c>
      <c r="G20" s="22">
        <v>29</v>
      </c>
      <c r="H20" s="23">
        <v>38241</v>
      </c>
      <c r="I20" s="24" t="s">
        <v>32</v>
      </c>
      <c r="J20" s="25" t="s">
        <v>41</v>
      </c>
      <c r="K20" s="26" t="s">
        <v>34</v>
      </c>
    </row>
    <row r="21" spans="1:13">
      <c r="A21" s="18">
        <v>420894</v>
      </c>
      <c r="B21" s="102">
        <v>115</v>
      </c>
      <c r="C21" s="277" t="s">
        <v>74</v>
      </c>
      <c r="D21" s="277" t="s">
        <v>79</v>
      </c>
      <c r="E21" s="21" t="s">
        <v>28</v>
      </c>
      <c r="F21" s="22">
        <v>5</v>
      </c>
      <c r="G21" s="22">
        <v>145</v>
      </c>
      <c r="H21" s="23">
        <v>38258</v>
      </c>
      <c r="I21" s="24" t="s">
        <v>25</v>
      </c>
      <c r="J21" s="25" t="s">
        <v>52</v>
      </c>
      <c r="K21" s="26" t="s">
        <v>53</v>
      </c>
    </row>
    <row r="22" spans="1:13">
      <c r="A22" s="18">
        <v>420895</v>
      </c>
      <c r="B22" s="102">
        <v>104</v>
      </c>
      <c r="C22" s="277" t="s">
        <v>33</v>
      </c>
      <c r="D22" s="277" t="s">
        <v>75</v>
      </c>
      <c r="E22" s="21" t="s">
        <v>28</v>
      </c>
      <c r="F22" s="22">
        <v>3</v>
      </c>
      <c r="G22" s="22">
        <v>87</v>
      </c>
      <c r="H22" s="23">
        <v>38259</v>
      </c>
      <c r="I22" s="24" t="s">
        <v>25</v>
      </c>
      <c r="J22" s="25" t="s">
        <v>52</v>
      </c>
      <c r="K22" s="26" t="s">
        <v>53</v>
      </c>
    </row>
    <row r="23" spans="1:13">
      <c r="A23" s="18">
        <v>440010</v>
      </c>
      <c r="B23" s="102">
        <v>104</v>
      </c>
      <c r="C23" s="277" t="s">
        <v>33</v>
      </c>
      <c r="D23" s="277" t="s">
        <v>75</v>
      </c>
      <c r="E23" s="21" t="s">
        <v>28</v>
      </c>
      <c r="F23" s="22">
        <v>24</v>
      </c>
      <c r="G23" s="22">
        <v>696</v>
      </c>
      <c r="H23" s="23">
        <v>38279</v>
      </c>
      <c r="I23" s="24" t="s">
        <v>40</v>
      </c>
      <c r="J23" s="25" t="s">
        <v>35</v>
      </c>
      <c r="K23" s="26" t="s">
        <v>56</v>
      </c>
    </row>
    <row r="24" spans="1:13">
      <c r="A24" s="18">
        <v>460502</v>
      </c>
      <c r="B24" s="102">
        <v>107</v>
      </c>
      <c r="C24" s="277" t="s">
        <v>74</v>
      </c>
      <c r="D24" s="277" t="s">
        <v>78</v>
      </c>
      <c r="E24" s="21" t="s">
        <v>28</v>
      </c>
      <c r="F24" s="22">
        <v>30</v>
      </c>
      <c r="G24" s="22">
        <v>870</v>
      </c>
      <c r="H24" s="23">
        <v>38285</v>
      </c>
      <c r="I24" s="24" t="s">
        <v>40</v>
      </c>
      <c r="J24" s="25" t="s">
        <v>41</v>
      </c>
      <c r="K24" s="26" t="s">
        <v>34</v>
      </c>
    </row>
    <row r="25" spans="1:13">
      <c r="A25" s="18">
        <v>440021</v>
      </c>
      <c r="B25" s="102">
        <v>111</v>
      </c>
      <c r="C25" s="277" t="s">
        <v>52</v>
      </c>
      <c r="D25" s="277" t="s">
        <v>83</v>
      </c>
      <c r="E25" s="21" t="s">
        <v>66</v>
      </c>
      <c r="F25" s="22">
        <v>5</v>
      </c>
      <c r="G25" s="22">
        <v>190</v>
      </c>
      <c r="H25" s="23">
        <v>38340</v>
      </c>
      <c r="I25" s="24" t="s">
        <v>42</v>
      </c>
      <c r="J25" s="25" t="s">
        <v>65</v>
      </c>
      <c r="K25" s="26" t="s">
        <v>56</v>
      </c>
    </row>
    <row r="26" spans="1:13">
      <c r="A26" s="18">
        <v>440022</v>
      </c>
      <c r="B26" s="102">
        <v>101</v>
      </c>
      <c r="C26" s="277" t="s">
        <v>52</v>
      </c>
      <c r="D26" s="277" t="s">
        <v>81</v>
      </c>
      <c r="E26" s="21" t="s">
        <v>66</v>
      </c>
      <c r="F26" s="22">
        <v>1</v>
      </c>
      <c r="G26" s="22">
        <v>38</v>
      </c>
      <c r="H26" s="23">
        <v>38340</v>
      </c>
      <c r="I26" s="24" t="s">
        <v>42</v>
      </c>
      <c r="J26" s="25" t="s">
        <v>65</v>
      </c>
      <c r="K26" s="26" t="s">
        <v>56</v>
      </c>
      <c r="M26" s="27"/>
    </row>
    <row r="27" spans="1:13">
      <c r="A27" s="18">
        <v>440023</v>
      </c>
      <c r="B27" s="102">
        <v>101</v>
      </c>
      <c r="C27" s="277" t="s">
        <v>52</v>
      </c>
      <c r="D27" s="277" t="s">
        <v>81</v>
      </c>
      <c r="E27" s="21" t="s">
        <v>66</v>
      </c>
      <c r="F27" s="22">
        <v>15</v>
      </c>
      <c r="G27" s="22">
        <v>570</v>
      </c>
      <c r="H27" s="23">
        <v>38340</v>
      </c>
      <c r="I27" s="24" t="s">
        <v>37</v>
      </c>
      <c r="J27" s="25" t="s">
        <v>65</v>
      </c>
      <c r="K27" s="26" t="s">
        <v>56</v>
      </c>
    </row>
    <row r="28" spans="1:13">
      <c r="A28" s="18">
        <v>440024</v>
      </c>
      <c r="B28" s="102">
        <v>111</v>
      </c>
      <c r="C28" s="277" t="s">
        <v>52</v>
      </c>
      <c r="D28" s="277" t="s">
        <v>83</v>
      </c>
      <c r="E28" s="21" t="s">
        <v>66</v>
      </c>
      <c r="F28" s="22">
        <v>3</v>
      </c>
      <c r="G28" s="22">
        <v>114</v>
      </c>
      <c r="H28" s="23">
        <v>38340</v>
      </c>
      <c r="I28" s="24" t="s">
        <v>37</v>
      </c>
      <c r="J28" s="25" t="s">
        <v>65</v>
      </c>
      <c r="K28" s="26" t="s">
        <v>56</v>
      </c>
    </row>
    <row r="29" spans="1:13">
      <c r="A29" s="18">
        <v>440025</v>
      </c>
      <c r="B29" s="102">
        <v>122</v>
      </c>
      <c r="C29" s="277" t="s">
        <v>52</v>
      </c>
      <c r="D29" s="277" t="s">
        <v>86</v>
      </c>
      <c r="E29" s="21" t="s">
        <v>66</v>
      </c>
      <c r="F29" s="22">
        <v>2</v>
      </c>
      <c r="G29" s="22">
        <v>76</v>
      </c>
      <c r="H29" s="23">
        <v>38340</v>
      </c>
      <c r="I29" s="24" t="s">
        <v>37</v>
      </c>
      <c r="J29" s="25" t="s">
        <v>65</v>
      </c>
      <c r="K29" s="26" t="s">
        <v>56</v>
      </c>
    </row>
    <row r="30" spans="1:13">
      <c r="A30" s="18">
        <v>440026</v>
      </c>
      <c r="B30" s="102">
        <v>102</v>
      </c>
      <c r="C30" s="277" t="s">
        <v>52</v>
      </c>
      <c r="D30" s="277" t="s">
        <v>82</v>
      </c>
      <c r="E30" s="21" t="s">
        <v>66</v>
      </c>
      <c r="F30" s="22">
        <v>1</v>
      </c>
      <c r="G30" s="22">
        <v>38</v>
      </c>
      <c r="H30" s="23">
        <v>38340</v>
      </c>
      <c r="I30" s="24" t="s">
        <v>37</v>
      </c>
      <c r="J30" s="25" t="s">
        <v>43</v>
      </c>
      <c r="K30" s="26" t="s">
        <v>44</v>
      </c>
    </row>
    <row r="31" spans="1:13">
      <c r="A31" s="18">
        <v>430707</v>
      </c>
      <c r="B31" s="102">
        <v>107</v>
      </c>
      <c r="C31" s="277" t="s">
        <v>74</v>
      </c>
      <c r="D31" s="277" t="s">
        <v>78</v>
      </c>
      <c r="E31" s="21" t="s">
        <v>66</v>
      </c>
      <c r="F31" s="22">
        <v>1</v>
      </c>
      <c r="G31" s="22">
        <v>39</v>
      </c>
      <c r="H31" s="23">
        <v>38348</v>
      </c>
      <c r="I31" s="24" t="s">
        <v>37</v>
      </c>
      <c r="J31" s="25" t="s">
        <v>30</v>
      </c>
      <c r="K31" s="26" t="s">
        <v>31</v>
      </c>
    </row>
    <row r="32" spans="1:13">
      <c r="A32" s="18">
        <v>440032</v>
      </c>
      <c r="B32" s="102">
        <v>125</v>
      </c>
      <c r="C32" s="277" t="s">
        <v>30</v>
      </c>
      <c r="D32" s="277" t="s">
        <v>87</v>
      </c>
      <c r="E32" s="21" t="s">
        <v>66</v>
      </c>
      <c r="F32" s="22">
        <v>3</v>
      </c>
      <c r="G32" s="22">
        <v>114</v>
      </c>
      <c r="H32" s="23">
        <v>38349</v>
      </c>
      <c r="I32" s="24" t="s">
        <v>32</v>
      </c>
      <c r="J32" s="25" t="s">
        <v>43</v>
      </c>
      <c r="K32" s="26" t="s">
        <v>44</v>
      </c>
    </row>
    <row r="33" spans="1:11">
      <c r="A33" s="18">
        <v>420886</v>
      </c>
      <c r="B33" s="102">
        <v>100</v>
      </c>
      <c r="C33" s="277" t="s">
        <v>33</v>
      </c>
      <c r="D33" s="277" t="s">
        <v>77</v>
      </c>
      <c r="E33" s="21" t="s">
        <v>24</v>
      </c>
      <c r="F33" s="22">
        <v>11</v>
      </c>
      <c r="G33" s="22">
        <v>715</v>
      </c>
      <c r="H33" s="23">
        <v>38172</v>
      </c>
      <c r="I33" s="24" t="s">
        <v>25</v>
      </c>
      <c r="J33" s="25" t="s">
        <v>26</v>
      </c>
      <c r="K33" s="26" t="s">
        <v>27</v>
      </c>
    </row>
    <row r="34" spans="1:11">
      <c r="A34" s="18">
        <v>420887</v>
      </c>
      <c r="B34" s="102">
        <v>100</v>
      </c>
      <c r="C34" s="277" t="s">
        <v>33</v>
      </c>
      <c r="D34" s="277" t="s">
        <v>77</v>
      </c>
      <c r="E34" s="21" t="s">
        <v>24</v>
      </c>
      <c r="F34" s="22">
        <v>9</v>
      </c>
      <c r="G34" s="22">
        <v>585</v>
      </c>
      <c r="H34" s="23">
        <v>38173</v>
      </c>
      <c r="I34" s="24" t="s">
        <v>25</v>
      </c>
      <c r="J34" s="25" t="s">
        <v>26</v>
      </c>
      <c r="K34" s="26" t="s">
        <v>27</v>
      </c>
    </row>
    <row r="35" spans="1:11">
      <c r="A35" s="18">
        <v>420888</v>
      </c>
      <c r="B35" s="102">
        <v>100</v>
      </c>
      <c r="C35" s="277" t="s">
        <v>33</v>
      </c>
      <c r="D35" s="277" t="s">
        <v>77</v>
      </c>
      <c r="E35" s="21" t="s">
        <v>24</v>
      </c>
      <c r="F35" s="22">
        <v>15</v>
      </c>
      <c r="G35" s="22">
        <v>975</v>
      </c>
      <c r="H35" s="23">
        <v>38175</v>
      </c>
      <c r="I35" s="24" t="s">
        <v>25</v>
      </c>
      <c r="J35" s="25" t="s">
        <v>26</v>
      </c>
      <c r="K35" s="26" t="s">
        <v>27</v>
      </c>
    </row>
    <row r="36" spans="1:11">
      <c r="A36" s="18">
        <v>430691</v>
      </c>
      <c r="B36" s="102">
        <v>104</v>
      </c>
      <c r="C36" s="277" t="s">
        <v>33</v>
      </c>
      <c r="D36" s="277" t="s">
        <v>75</v>
      </c>
      <c r="E36" s="21" t="s">
        <v>24</v>
      </c>
      <c r="F36" s="22">
        <v>7</v>
      </c>
      <c r="G36" s="22">
        <v>455</v>
      </c>
      <c r="H36" s="23">
        <v>38182</v>
      </c>
      <c r="I36" s="24" t="s">
        <v>32</v>
      </c>
      <c r="J36" s="25" t="s">
        <v>33</v>
      </c>
      <c r="K36" s="26" t="s">
        <v>34</v>
      </c>
    </row>
    <row r="37" spans="1:11">
      <c r="A37" s="18">
        <v>430692</v>
      </c>
      <c r="B37" s="102">
        <v>104</v>
      </c>
      <c r="C37" s="277" t="s">
        <v>33</v>
      </c>
      <c r="D37" s="277" t="s">
        <v>75</v>
      </c>
      <c r="E37" s="21" t="s">
        <v>24</v>
      </c>
      <c r="F37" s="22">
        <v>9</v>
      </c>
      <c r="G37" s="22">
        <v>630</v>
      </c>
      <c r="H37" s="23">
        <v>38237</v>
      </c>
      <c r="I37" s="24" t="s">
        <v>25</v>
      </c>
      <c r="J37" s="25" t="s">
        <v>30</v>
      </c>
      <c r="K37" s="26" t="s">
        <v>31</v>
      </c>
    </row>
    <row r="38" spans="1:11">
      <c r="A38" s="18">
        <v>460500</v>
      </c>
      <c r="B38" s="102">
        <v>101</v>
      </c>
      <c r="C38" s="277" t="s">
        <v>52</v>
      </c>
      <c r="D38" s="277" t="s">
        <v>81</v>
      </c>
      <c r="E38" s="21" t="s">
        <v>24</v>
      </c>
      <c r="F38" s="22">
        <v>9</v>
      </c>
      <c r="G38" s="22">
        <v>630</v>
      </c>
      <c r="H38" s="23">
        <v>38241</v>
      </c>
      <c r="I38" s="24" t="s">
        <v>32</v>
      </c>
      <c r="J38" s="25" t="s">
        <v>41</v>
      </c>
      <c r="K38" s="26" t="s">
        <v>34</v>
      </c>
    </row>
    <row r="39" spans="1:11">
      <c r="A39" s="29">
        <v>410990</v>
      </c>
      <c r="B39" s="102">
        <v>101</v>
      </c>
      <c r="C39" s="277" t="s">
        <v>52</v>
      </c>
      <c r="D39" s="277" t="s">
        <v>81</v>
      </c>
      <c r="E39" s="21" t="s">
        <v>24</v>
      </c>
      <c r="F39" s="22">
        <v>16</v>
      </c>
      <c r="G39" s="22">
        <v>1040</v>
      </c>
      <c r="H39" s="23">
        <v>38279</v>
      </c>
      <c r="I39" s="24" t="s">
        <v>40</v>
      </c>
      <c r="J39" s="25" t="s">
        <v>55</v>
      </c>
      <c r="K39" s="26" t="s">
        <v>56</v>
      </c>
    </row>
    <row r="40" spans="1:11">
      <c r="A40" s="18">
        <v>481013</v>
      </c>
      <c r="B40" s="102">
        <v>100</v>
      </c>
      <c r="C40" s="277" t="s">
        <v>33</v>
      </c>
      <c r="D40" s="277" t="s">
        <v>77</v>
      </c>
      <c r="E40" s="21" t="s">
        <v>24</v>
      </c>
      <c r="F40" s="22">
        <v>11</v>
      </c>
      <c r="G40" s="22">
        <v>715</v>
      </c>
      <c r="H40" s="23">
        <v>38282</v>
      </c>
      <c r="I40" s="24" t="s">
        <v>29</v>
      </c>
      <c r="J40" s="25" t="s">
        <v>41</v>
      </c>
      <c r="K40" s="26" t="s">
        <v>34</v>
      </c>
    </row>
    <row r="41" spans="1:11">
      <c r="A41" s="18">
        <v>460501</v>
      </c>
      <c r="B41" s="102">
        <v>100</v>
      </c>
      <c r="C41" s="277" t="s">
        <v>33</v>
      </c>
      <c r="D41" s="277" t="s">
        <v>77</v>
      </c>
      <c r="E41" s="21" t="s">
        <v>24</v>
      </c>
      <c r="F41" s="22">
        <v>11</v>
      </c>
      <c r="G41" s="22">
        <v>715</v>
      </c>
      <c r="H41" s="23">
        <v>38284</v>
      </c>
      <c r="I41" s="24" t="s">
        <v>37</v>
      </c>
      <c r="J41" s="25" t="s">
        <v>41</v>
      </c>
      <c r="K41" s="26" t="s">
        <v>34</v>
      </c>
    </row>
    <row r="42" spans="1:11">
      <c r="A42" s="18">
        <v>440012</v>
      </c>
      <c r="B42" s="102">
        <v>115</v>
      </c>
      <c r="C42" s="277" t="s">
        <v>74</v>
      </c>
      <c r="D42" s="277" t="s">
        <v>79</v>
      </c>
      <c r="E42" s="21" t="s">
        <v>24</v>
      </c>
      <c r="F42" s="22">
        <v>3</v>
      </c>
      <c r="G42" s="22">
        <v>195</v>
      </c>
      <c r="H42" s="23">
        <v>38286</v>
      </c>
      <c r="I42" s="24" t="s">
        <v>42</v>
      </c>
      <c r="J42" s="25" t="s">
        <v>33</v>
      </c>
      <c r="K42" s="26" t="s">
        <v>34</v>
      </c>
    </row>
    <row r="43" spans="1:11">
      <c r="A43" s="18">
        <v>420899</v>
      </c>
      <c r="B43" s="102">
        <v>115</v>
      </c>
      <c r="C43" s="277" t="s">
        <v>74</v>
      </c>
      <c r="D43" s="277" t="s">
        <v>79</v>
      </c>
      <c r="E43" s="21" t="s">
        <v>24</v>
      </c>
      <c r="F43" s="22">
        <v>18</v>
      </c>
      <c r="G43" s="22">
        <v>1260</v>
      </c>
      <c r="H43" s="23">
        <v>38307</v>
      </c>
      <c r="I43" s="24" t="s">
        <v>25</v>
      </c>
      <c r="J43" s="25" t="s">
        <v>52</v>
      </c>
      <c r="K43" s="26" t="s">
        <v>53</v>
      </c>
    </row>
    <row r="44" spans="1:11">
      <c r="A44" s="18">
        <v>440014</v>
      </c>
      <c r="B44" s="102">
        <v>100</v>
      </c>
      <c r="C44" s="277" t="s">
        <v>33</v>
      </c>
      <c r="D44" s="277" t="s">
        <v>77</v>
      </c>
      <c r="E44" s="21" t="s">
        <v>24</v>
      </c>
      <c r="F44" s="22">
        <v>8</v>
      </c>
      <c r="G44" s="22">
        <v>560</v>
      </c>
      <c r="H44" s="23">
        <v>38311</v>
      </c>
      <c r="I44" s="24" t="s">
        <v>40</v>
      </c>
      <c r="J44" s="25" t="s">
        <v>55</v>
      </c>
      <c r="K44" s="26" t="s">
        <v>56</v>
      </c>
    </row>
    <row r="45" spans="1:11">
      <c r="A45" s="18">
        <v>420901</v>
      </c>
      <c r="B45" s="102">
        <v>111</v>
      </c>
      <c r="C45" s="277" t="s">
        <v>52</v>
      </c>
      <c r="D45" s="277" t="s">
        <v>83</v>
      </c>
      <c r="E45" s="21" t="s">
        <v>24</v>
      </c>
      <c r="F45" s="22">
        <v>8</v>
      </c>
      <c r="G45" s="22">
        <v>560</v>
      </c>
      <c r="H45" s="23">
        <v>38320</v>
      </c>
      <c r="I45" s="24" t="s">
        <v>25</v>
      </c>
      <c r="J45" s="25" t="s">
        <v>61</v>
      </c>
      <c r="K45" s="26" t="s">
        <v>62</v>
      </c>
    </row>
    <row r="46" spans="1:11">
      <c r="A46" s="18">
        <v>430699</v>
      </c>
      <c r="B46" s="102">
        <v>115</v>
      </c>
      <c r="C46" s="277" t="s">
        <v>74</v>
      </c>
      <c r="D46" s="277" t="s">
        <v>79</v>
      </c>
      <c r="E46" s="21" t="s">
        <v>24</v>
      </c>
      <c r="F46" s="22">
        <v>10</v>
      </c>
      <c r="G46" s="22">
        <v>700</v>
      </c>
      <c r="H46" s="23">
        <v>38324</v>
      </c>
      <c r="I46" s="24" t="s">
        <v>59</v>
      </c>
      <c r="J46" s="25" t="s">
        <v>30</v>
      </c>
      <c r="K46" s="26" t="s">
        <v>31</v>
      </c>
    </row>
    <row r="47" spans="1:11">
      <c r="A47" s="18">
        <v>430700</v>
      </c>
      <c r="B47" s="102">
        <v>119</v>
      </c>
      <c r="C47" s="277" t="s">
        <v>30</v>
      </c>
      <c r="D47" s="277" t="s">
        <v>72</v>
      </c>
      <c r="E47" s="21" t="s">
        <v>24</v>
      </c>
      <c r="F47" s="22">
        <v>8</v>
      </c>
      <c r="G47" s="22">
        <v>560</v>
      </c>
      <c r="H47" s="23">
        <v>38325</v>
      </c>
      <c r="I47" s="24" t="s">
        <v>42</v>
      </c>
      <c r="J47" s="25" t="s">
        <v>30</v>
      </c>
      <c r="K47" s="26" t="s">
        <v>31</v>
      </c>
    </row>
    <row r="48" spans="1:11">
      <c r="A48" s="18">
        <v>420903</v>
      </c>
      <c r="B48" s="102">
        <v>119</v>
      </c>
      <c r="C48" s="277" t="s">
        <v>30</v>
      </c>
      <c r="D48" s="277" t="s">
        <v>72</v>
      </c>
      <c r="E48" s="21" t="s">
        <v>24</v>
      </c>
      <c r="F48" s="22">
        <v>10</v>
      </c>
      <c r="G48" s="22">
        <v>700</v>
      </c>
      <c r="H48" s="23">
        <v>38333</v>
      </c>
      <c r="I48" s="24" t="s">
        <v>25</v>
      </c>
      <c r="J48" s="25" t="s">
        <v>61</v>
      </c>
      <c r="K48" s="26" t="s">
        <v>62</v>
      </c>
    </row>
    <row r="49" spans="1:11">
      <c r="A49" s="18">
        <v>460509</v>
      </c>
      <c r="B49" s="102">
        <v>119</v>
      </c>
      <c r="C49" s="277" t="s">
        <v>30</v>
      </c>
      <c r="D49" s="277" t="s">
        <v>72</v>
      </c>
      <c r="E49" s="21" t="s">
        <v>24</v>
      </c>
      <c r="F49" s="22">
        <v>9</v>
      </c>
      <c r="G49" s="22">
        <v>630</v>
      </c>
      <c r="H49" s="23">
        <v>38340</v>
      </c>
      <c r="I49" s="24" t="s">
        <v>29</v>
      </c>
      <c r="J49" s="25" t="s">
        <v>41</v>
      </c>
      <c r="K49" s="26" t="s">
        <v>34</v>
      </c>
    </row>
    <row r="50" spans="1:11">
      <c r="A50" s="18">
        <v>430708</v>
      </c>
      <c r="B50" s="102">
        <v>119</v>
      </c>
      <c r="C50" s="277" t="s">
        <v>30</v>
      </c>
      <c r="D50" s="277" t="s">
        <v>72</v>
      </c>
      <c r="E50" s="21" t="s">
        <v>24</v>
      </c>
      <c r="F50" s="22">
        <v>7</v>
      </c>
      <c r="G50" s="22">
        <v>490</v>
      </c>
      <c r="H50" s="23">
        <v>38352</v>
      </c>
      <c r="I50" s="24" t="s">
        <v>37</v>
      </c>
      <c r="J50" s="25" t="s">
        <v>30</v>
      </c>
      <c r="K50" s="26" t="s">
        <v>31</v>
      </c>
    </row>
    <row r="51" spans="1:11">
      <c r="A51" s="18">
        <v>430695</v>
      </c>
      <c r="B51" s="102">
        <v>119</v>
      </c>
      <c r="C51" s="277" t="s">
        <v>30</v>
      </c>
      <c r="D51" s="277" t="s">
        <v>72</v>
      </c>
      <c r="E51" s="21" t="s">
        <v>54</v>
      </c>
      <c r="F51" s="22">
        <v>21</v>
      </c>
      <c r="G51" s="22">
        <v>399</v>
      </c>
      <c r="H51" s="23">
        <v>38261</v>
      </c>
      <c r="I51" s="24" t="s">
        <v>32</v>
      </c>
      <c r="J51" s="25" t="s">
        <v>33</v>
      </c>
      <c r="K51" s="26" t="s">
        <v>34</v>
      </c>
    </row>
    <row r="52" spans="1:11">
      <c r="A52" s="18">
        <v>440009</v>
      </c>
      <c r="B52" s="102">
        <v>119</v>
      </c>
      <c r="C52" s="277" t="s">
        <v>30</v>
      </c>
      <c r="D52" s="277" t="s">
        <v>72</v>
      </c>
      <c r="E52" s="21" t="s">
        <v>54</v>
      </c>
      <c r="F52" s="22">
        <v>11</v>
      </c>
      <c r="G52" s="22">
        <v>209</v>
      </c>
      <c r="H52" s="23">
        <v>38276</v>
      </c>
      <c r="I52" s="24" t="s">
        <v>42</v>
      </c>
      <c r="J52" s="25" t="s">
        <v>33</v>
      </c>
      <c r="K52" s="26" t="s">
        <v>34</v>
      </c>
    </row>
    <row r="53" spans="1:11">
      <c r="A53" s="18">
        <v>440013</v>
      </c>
      <c r="B53" s="102">
        <v>119</v>
      </c>
      <c r="C53" s="277" t="s">
        <v>30</v>
      </c>
      <c r="D53" s="277" t="s">
        <v>72</v>
      </c>
      <c r="E53" s="21" t="s">
        <v>54</v>
      </c>
      <c r="F53" s="22">
        <v>1</v>
      </c>
      <c r="G53" s="22">
        <v>19</v>
      </c>
      <c r="H53" s="23">
        <v>38292</v>
      </c>
      <c r="I53" s="24" t="s">
        <v>42</v>
      </c>
      <c r="J53" s="25" t="s">
        <v>33</v>
      </c>
      <c r="K53" s="26" t="s">
        <v>34</v>
      </c>
    </row>
    <row r="54" spans="1:11">
      <c r="A54" s="18">
        <v>440015</v>
      </c>
      <c r="B54" s="102">
        <v>126</v>
      </c>
      <c r="C54" s="277" t="s">
        <v>35</v>
      </c>
      <c r="D54" s="277" t="s">
        <v>88</v>
      </c>
      <c r="E54" s="21" t="s">
        <v>54</v>
      </c>
      <c r="F54" s="22">
        <v>3</v>
      </c>
      <c r="G54" s="22">
        <v>57</v>
      </c>
      <c r="H54" s="23">
        <v>38313</v>
      </c>
      <c r="I54" s="24" t="s">
        <v>42</v>
      </c>
      <c r="J54" s="25" t="s">
        <v>33</v>
      </c>
      <c r="K54" s="26" t="s">
        <v>34</v>
      </c>
    </row>
    <row r="55" spans="1:11">
      <c r="A55" s="18">
        <v>481015</v>
      </c>
      <c r="B55" s="102">
        <v>100</v>
      </c>
      <c r="C55" s="277" t="s">
        <v>33</v>
      </c>
      <c r="D55" s="277" t="s">
        <v>77</v>
      </c>
      <c r="E55" s="21" t="s">
        <v>54</v>
      </c>
      <c r="F55" s="22">
        <v>2</v>
      </c>
      <c r="G55" s="22">
        <v>42</v>
      </c>
      <c r="H55" s="23">
        <v>38324</v>
      </c>
      <c r="I55" s="24" t="s">
        <v>46</v>
      </c>
      <c r="J55" s="25" t="s">
        <v>41</v>
      </c>
      <c r="K55" s="26" t="s">
        <v>34</v>
      </c>
    </row>
    <row r="56" spans="1:11">
      <c r="A56" s="18">
        <v>481016</v>
      </c>
      <c r="B56" s="102">
        <v>122</v>
      </c>
      <c r="C56" s="277" t="s">
        <v>52</v>
      </c>
      <c r="D56" s="277" t="s">
        <v>86</v>
      </c>
      <c r="E56" s="21" t="s">
        <v>54</v>
      </c>
      <c r="F56" s="22">
        <v>6</v>
      </c>
      <c r="G56" s="22">
        <v>126</v>
      </c>
      <c r="H56" s="23">
        <v>38324</v>
      </c>
      <c r="I56" s="24" t="s">
        <v>29</v>
      </c>
      <c r="J56" s="25" t="s">
        <v>41</v>
      </c>
      <c r="K56" s="26" t="s">
        <v>34</v>
      </c>
    </row>
    <row r="57" spans="1:11">
      <c r="A57" s="18">
        <v>440018</v>
      </c>
      <c r="B57" s="102">
        <v>115</v>
      </c>
      <c r="C57" s="277" t="s">
        <v>74</v>
      </c>
      <c r="D57" s="277" t="s">
        <v>79</v>
      </c>
      <c r="E57" s="21" t="s">
        <v>54</v>
      </c>
      <c r="F57" s="22">
        <v>3</v>
      </c>
      <c r="G57" s="22">
        <v>60</v>
      </c>
      <c r="H57" s="23">
        <v>38333</v>
      </c>
      <c r="I57" s="24" t="s">
        <v>59</v>
      </c>
      <c r="J57" s="25" t="s">
        <v>43</v>
      </c>
      <c r="K57" s="26" t="s">
        <v>44</v>
      </c>
    </row>
    <row r="58" spans="1:11">
      <c r="A58" s="18">
        <v>420907</v>
      </c>
      <c r="B58" s="102">
        <v>122</v>
      </c>
      <c r="C58" s="277" t="s">
        <v>52</v>
      </c>
      <c r="D58" s="277" t="s">
        <v>86</v>
      </c>
      <c r="E58" s="21" t="s">
        <v>54</v>
      </c>
      <c r="F58" s="22">
        <v>8</v>
      </c>
      <c r="G58" s="22">
        <v>168</v>
      </c>
      <c r="H58" s="23">
        <v>38339</v>
      </c>
      <c r="I58" s="24" t="s">
        <v>37</v>
      </c>
      <c r="J58" s="25" t="s">
        <v>61</v>
      </c>
      <c r="K58" s="26" t="s">
        <v>62</v>
      </c>
    </row>
    <row r="59" spans="1:11">
      <c r="A59" s="18">
        <v>440019</v>
      </c>
      <c r="B59" s="102">
        <v>111</v>
      </c>
      <c r="C59" s="277" t="s">
        <v>52</v>
      </c>
      <c r="D59" s="277" t="s">
        <v>83</v>
      </c>
      <c r="E59" s="21" t="s">
        <v>54</v>
      </c>
      <c r="F59" s="22">
        <v>17</v>
      </c>
      <c r="G59" s="22">
        <v>357</v>
      </c>
      <c r="H59" s="23">
        <v>38340</v>
      </c>
      <c r="I59" s="24" t="s">
        <v>42</v>
      </c>
      <c r="J59" s="25" t="s">
        <v>65</v>
      </c>
      <c r="K59" s="26" t="s">
        <v>56</v>
      </c>
    </row>
    <row r="60" spans="1:11">
      <c r="A60" s="18">
        <v>440020</v>
      </c>
      <c r="B60" s="102">
        <v>120</v>
      </c>
      <c r="C60" s="277" t="s">
        <v>52</v>
      </c>
      <c r="D60" s="277" t="s">
        <v>85</v>
      </c>
      <c r="E60" s="21" t="s">
        <v>54</v>
      </c>
      <c r="F60" s="22">
        <v>10</v>
      </c>
      <c r="G60" s="22">
        <v>210</v>
      </c>
      <c r="H60" s="23">
        <v>38340</v>
      </c>
      <c r="I60" s="24" t="s">
        <v>42</v>
      </c>
      <c r="J60" s="25" t="s">
        <v>65</v>
      </c>
      <c r="K60" s="26" t="s">
        <v>56</v>
      </c>
    </row>
    <row r="61" spans="1:11">
      <c r="A61" s="18">
        <v>460514</v>
      </c>
      <c r="B61" s="102">
        <v>120</v>
      </c>
      <c r="C61" s="277" t="s">
        <v>52</v>
      </c>
      <c r="D61" s="277" t="s">
        <v>85</v>
      </c>
      <c r="E61" s="21" t="s">
        <v>67</v>
      </c>
      <c r="F61" s="22">
        <v>43</v>
      </c>
      <c r="G61" s="22">
        <v>3010</v>
      </c>
      <c r="H61" s="23">
        <v>38350</v>
      </c>
      <c r="I61" s="24" t="s">
        <v>32</v>
      </c>
      <c r="J61" s="25" t="s">
        <v>41</v>
      </c>
      <c r="K61" s="26" t="s">
        <v>34</v>
      </c>
    </row>
    <row r="62" spans="1:11">
      <c r="A62" s="18">
        <v>460519</v>
      </c>
      <c r="B62" s="102">
        <v>107</v>
      </c>
      <c r="C62" s="277" t="s">
        <v>74</v>
      </c>
      <c r="D62" s="277" t="s">
        <v>78</v>
      </c>
      <c r="E62" s="21" t="s">
        <v>67</v>
      </c>
      <c r="F62" s="22">
        <v>2</v>
      </c>
      <c r="G62" s="22">
        <v>140</v>
      </c>
      <c r="H62" s="23">
        <v>38352</v>
      </c>
      <c r="I62" s="24" t="s">
        <v>40</v>
      </c>
      <c r="J62" s="25" t="s">
        <v>41</v>
      </c>
      <c r="K62" s="26" t="s">
        <v>34</v>
      </c>
    </row>
    <row r="63" spans="1:11">
      <c r="A63" s="18">
        <v>420896</v>
      </c>
      <c r="B63" s="102">
        <v>115</v>
      </c>
      <c r="C63" s="277" t="s">
        <v>74</v>
      </c>
      <c r="D63" s="277" t="s">
        <v>79</v>
      </c>
      <c r="E63" s="21" t="s">
        <v>57</v>
      </c>
      <c r="F63" s="22">
        <v>3</v>
      </c>
      <c r="G63" s="22">
        <v>135</v>
      </c>
      <c r="H63" s="23">
        <v>38289</v>
      </c>
      <c r="I63" s="24" t="s">
        <v>25</v>
      </c>
      <c r="J63" s="25" t="s">
        <v>52</v>
      </c>
      <c r="K63" s="26" t="s">
        <v>53</v>
      </c>
    </row>
    <row r="64" spans="1:11">
      <c r="A64" s="18">
        <v>420897</v>
      </c>
      <c r="B64" s="102">
        <v>107</v>
      </c>
      <c r="C64" s="277" t="s">
        <v>74</v>
      </c>
      <c r="D64" s="277" t="s">
        <v>78</v>
      </c>
      <c r="E64" s="21" t="s">
        <v>57</v>
      </c>
      <c r="F64" s="22">
        <v>3</v>
      </c>
      <c r="G64" s="22">
        <v>135</v>
      </c>
      <c r="H64" s="23">
        <v>38289</v>
      </c>
      <c r="I64" s="24" t="s">
        <v>25</v>
      </c>
      <c r="J64" s="25" t="s">
        <v>52</v>
      </c>
      <c r="K64" s="26" t="s">
        <v>53</v>
      </c>
    </row>
    <row r="65" spans="1:11">
      <c r="A65" s="18">
        <v>420898</v>
      </c>
      <c r="B65" s="102">
        <v>107</v>
      </c>
      <c r="C65" s="277" t="s">
        <v>74</v>
      </c>
      <c r="D65" s="277" t="s">
        <v>78</v>
      </c>
      <c r="E65" s="21" t="s">
        <v>57</v>
      </c>
      <c r="F65" s="22">
        <v>5</v>
      </c>
      <c r="G65" s="22">
        <v>225</v>
      </c>
      <c r="H65" s="23">
        <v>38306</v>
      </c>
      <c r="I65" s="24" t="s">
        <v>25</v>
      </c>
      <c r="J65" s="25" t="s">
        <v>52</v>
      </c>
      <c r="K65" s="26" t="s">
        <v>53</v>
      </c>
    </row>
    <row r="66" spans="1:11">
      <c r="A66" s="18">
        <v>460503</v>
      </c>
      <c r="B66" s="102">
        <v>107</v>
      </c>
      <c r="C66" s="277" t="s">
        <v>74</v>
      </c>
      <c r="D66" s="277" t="s">
        <v>78</v>
      </c>
      <c r="E66" s="21" t="s">
        <v>57</v>
      </c>
      <c r="F66" s="22">
        <v>3</v>
      </c>
      <c r="G66" s="22">
        <v>135</v>
      </c>
      <c r="H66" s="23">
        <v>38314</v>
      </c>
      <c r="I66" s="24" t="s">
        <v>40</v>
      </c>
      <c r="J66" s="25" t="s">
        <v>41</v>
      </c>
      <c r="K66" s="26" t="s">
        <v>34</v>
      </c>
    </row>
    <row r="67" spans="1:11">
      <c r="A67" s="18">
        <v>460504</v>
      </c>
      <c r="B67" s="102">
        <v>118</v>
      </c>
      <c r="C67" s="277" t="s">
        <v>30</v>
      </c>
      <c r="D67" s="277" t="s">
        <v>71</v>
      </c>
      <c r="E67" s="21" t="s">
        <v>57</v>
      </c>
      <c r="F67" s="22">
        <v>5</v>
      </c>
      <c r="G67" s="22">
        <v>225</v>
      </c>
      <c r="H67" s="23">
        <v>38315</v>
      </c>
      <c r="I67" s="24" t="s">
        <v>42</v>
      </c>
      <c r="J67" s="25" t="s">
        <v>41</v>
      </c>
      <c r="K67" s="26" t="s">
        <v>34</v>
      </c>
    </row>
    <row r="68" spans="1:11">
      <c r="A68" s="18">
        <v>460505</v>
      </c>
      <c r="B68" s="102">
        <v>125</v>
      </c>
      <c r="C68" s="277" t="s">
        <v>30</v>
      </c>
      <c r="D68" s="277" t="s">
        <v>87</v>
      </c>
      <c r="E68" s="21" t="s">
        <v>57</v>
      </c>
      <c r="F68" s="22">
        <v>10</v>
      </c>
      <c r="G68" s="22">
        <v>450</v>
      </c>
      <c r="H68" s="23">
        <v>38315</v>
      </c>
      <c r="I68" s="24" t="s">
        <v>46</v>
      </c>
      <c r="J68" s="25" t="s">
        <v>41</v>
      </c>
      <c r="K68" s="26" t="s">
        <v>34</v>
      </c>
    </row>
    <row r="69" spans="1:11">
      <c r="A69" s="18">
        <v>460506</v>
      </c>
      <c r="B69" s="102">
        <v>104</v>
      </c>
      <c r="C69" s="277" t="s">
        <v>33</v>
      </c>
      <c r="D69" s="277" t="s">
        <v>75</v>
      </c>
      <c r="E69" s="21" t="s">
        <v>57</v>
      </c>
      <c r="F69" s="22">
        <v>5</v>
      </c>
      <c r="G69" s="22">
        <v>225</v>
      </c>
      <c r="H69" s="23">
        <v>38315</v>
      </c>
      <c r="I69" s="24" t="s">
        <v>46</v>
      </c>
      <c r="J69" s="25" t="s">
        <v>41</v>
      </c>
      <c r="K69" s="26" t="s">
        <v>34</v>
      </c>
    </row>
    <row r="70" spans="1:11">
      <c r="A70" s="18">
        <v>460507</v>
      </c>
      <c r="B70" s="102">
        <v>104</v>
      </c>
      <c r="C70" s="277" t="s">
        <v>33</v>
      </c>
      <c r="D70" s="277" t="s">
        <v>75</v>
      </c>
      <c r="E70" s="21" t="s">
        <v>57</v>
      </c>
      <c r="F70" s="22">
        <v>5</v>
      </c>
      <c r="G70" s="22">
        <v>225</v>
      </c>
      <c r="H70" s="23">
        <v>38315</v>
      </c>
      <c r="I70" s="24" t="s">
        <v>59</v>
      </c>
      <c r="J70" s="25" t="s">
        <v>41</v>
      </c>
      <c r="K70" s="26" t="s">
        <v>34</v>
      </c>
    </row>
    <row r="71" spans="1:11">
      <c r="A71" s="18">
        <v>481014</v>
      </c>
      <c r="B71" s="102">
        <v>104</v>
      </c>
      <c r="C71" s="277" t="s">
        <v>33</v>
      </c>
      <c r="D71" s="277" t="s">
        <v>75</v>
      </c>
      <c r="E71" s="21" t="s">
        <v>57</v>
      </c>
      <c r="F71" s="22">
        <v>5</v>
      </c>
      <c r="G71" s="22">
        <v>225</v>
      </c>
      <c r="H71" s="23">
        <v>38320</v>
      </c>
      <c r="I71" s="24" t="s">
        <v>40</v>
      </c>
      <c r="J71" s="25" t="s">
        <v>63</v>
      </c>
      <c r="K71" s="26" t="s">
        <v>64</v>
      </c>
    </row>
    <row r="72" spans="1:11">
      <c r="A72" s="18">
        <v>460508</v>
      </c>
      <c r="B72" s="102">
        <v>105</v>
      </c>
      <c r="C72" s="277" t="s">
        <v>65</v>
      </c>
      <c r="D72" s="277" t="s">
        <v>68</v>
      </c>
      <c r="E72" s="21" t="s">
        <v>57</v>
      </c>
      <c r="F72" s="22">
        <v>4</v>
      </c>
      <c r="G72" s="22">
        <v>188</v>
      </c>
      <c r="H72" s="23">
        <v>38332</v>
      </c>
      <c r="I72" s="24" t="s">
        <v>37</v>
      </c>
      <c r="J72" s="25" t="s">
        <v>41</v>
      </c>
      <c r="K72" s="26" t="s">
        <v>34</v>
      </c>
    </row>
    <row r="73" spans="1:11">
      <c r="A73" s="18">
        <v>420904</v>
      </c>
      <c r="B73" s="102">
        <v>104</v>
      </c>
      <c r="C73" s="277" t="s">
        <v>33</v>
      </c>
      <c r="D73" s="277" t="s">
        <v>75</v>
      </c>
      <c r="E73" s="21" t="s">
        <v>57</v>
      </c>
      <c r="F73" s="22">
        <v>5</v>
      </c>
      <c r="G73" s="22">
        <v>235</v>
      </c>
      <c r="H73" s="23">
        <v>38334</v>
      </c>
      <c r="I73" s="24" t="s">
        <v>25</v>
      </c>
      <c r="J73" s="25" t="s">
        <v>61</v>
      </c>
      <c r="K73" s="26" t="s">
        <v>62</v>
      </c>
    </row>
    <row r="74" spans="1:11">
      <c r="A74" s="18">
        <v>420905</v>
      </c>
      <c r="B74" s="102">
        <v>107</v>
      </c>
      <c r="C74" s="277" t="s">
        <v>74</v>
      </c>
      <c r="D74" s="277" t="s">
        <v>78</v>
      </c>
      <c r="E74" s="21" t="s">
        <v>57</v>
      </c>
      <c r="F74" s="22">
        <v>3</v>
      </c>
      <c r="G74" s="22">
        <v>141</v>
      </c>
      <c r="H74" s="23">
        <v>38334</v>
      </c>
      <c r="I74" s="24" t="s">
        <v>37</v>
      </c>
      <c r="J74" s="25" t="s">
        <v>61</v>
      </c>
      <c r="K74" s="26" t="s">
        <v>62</v>
      </c>
    </row>
    <row r="75" spans="1:11">
      <c r="A75" s="18">
        <v>420906</v>
      </c>
      <c r="B75" s="102">
        <v>101</v>
      </c>
      <c r="C75" s="277" t="s">
        <v>52</v>
      </c>
      <c r="D75" s="277" t="s">
        <v>81</v>
      </c>
      <c r="E75" s="21" t="s">
        <v>57</v>
      </c>
      <c r="F75" s="22">
        <v>5</v>
      </c>
      <c r="G75" s="22">
        <v>235</v>
      </c>
      <c r="H75" s="23">
        <v>38339</v>
      </c>
      <c r="I75" s="24" t="s">
        <v>37</v>
      </c>
      <c r="J75" s="25" t="s">
        <v>61</v>
      </c>
      <c r="K75" s="26" t="s">
        <v>62</v>
      </c>
    </row>
    <row r="76" spans="1:11">
      <c r="A76" s="18">
        <v>440030</v>
      </c>
      <c r="B76" s="102">
        <v>104</v>
      </c>
      <c r="C76" s="277" t="s">
        <v>33</v>
      </c>
      <c r="D76" s="277" t="s">
        <v>75</v>
      </c>
      <c r="E76" s="21" t="s">
        <v>57</v>
      </c>
      <c r="F76" s="22">
        <v>4</v>
      </c>
      <c r="G76" s="22">
        <v>188</v>
      </c>
      <c r="H76" s="23">
        <v>38341</v>
      </c>
      <c r="I76" s="24" t="s">
        <v>37</v>
      </c>
      <c r="J76" s="25" t="s">
        <v>43</v>
      </c>
      <c r="K76" s="26" t="s">
        <v>44</v>
      </c>
    </row>
    <row r="77" spans="1:11">
      <c r="A77" s="18">
        <v>410991</v>
      </c>
      <c r="B77" s="102">
        <v>122</v>
      </c>
      <c r="C77" s="277" t="s">
        <v>52</v>
      </c>
      <c r="D77" s="277" t="s">
        <v>86</v>
      </c>
      <c r="E77" s="21" t="s">
        <v>57</v>
      </c>
      <c r="F77" s="22">
        <v>3</v>
      </c>
      <c r="G77" s="22">
        <v>141</v>
      </c>
      <c r="H77" s="23">
        <v>38341</v>
      </c>
      <c r="I77" s="24" t="s">
        <v>29</v>
      </c>
      <c r="J77" s="25" t="s">
        <v>35</v>
      </c>
      <c r="K77" s="26" t="s">
        <v>36</v>
      </c>
    </row>
    <row r="78" spans="1:11">
      <c r="A78" s="18">
        <v>440029</v>
      </c>
      <c r="B78" s="102">
        <v>122</v>
      </c>
      <c r="C78" s="277" t="s">
        <v>52</v>
      </c>
      <c r="D78" s="277" t="s">
        <v>86</v>
      </c>
      <c r="E78" s="21" t="s">
        <v>57</v>
      </c>
      <c r="F78" s="22">
        <v>3</v>
      </c>
      <c r="G78" s="22">
        <v>141</v>
      </c>
      <c r="H78" s="23">
        <v>38341</v>
      </c>
      <c r="I78" s="24" t="s">
        <v>29</v>
      </c>
      <c r="J78" s="25" t="s">
        <v>35</v>
      </c>
      <c r="K78" s="26" t="s">
        <v>36</v>
      </c>
    </row>
    <row r="79" spans="1:11">
      <c r="A79" s="18">
        <v>420909</v>
      </c>
      <c r="B79" s="102">
        <v>111</v>
      </c>
      <c r="C79" s="277" t="s">
        <v>52</v>
      </c>
      <c r="D79" s="277" t="s">
        <v>83</v>
      </c>
      <c r="E79" s="21" t="s">
        <v>57</v>
      </c>
      <c r="F79" s="22">
        <v>3</v>
      </c>
      <c r="G79" s="22">
        <v>141</v>
      </c>
      <c r="H79" s="23">
        <v>38341</v>
      </c>
      <c r="I79" s="24" t="s">
        <v>51</v>
      </c>
      <c r="J79" s="25" t="s">
        <v>52</v>
      </c>
      <c r="K79" s="26" t="s">
        <v>53</v>
      </c>
    </row>
    <row r="80" spans="1:11">
      <c r="A80" s="18">
        <v>430706</v>
      </c>
      <c r="B80" s="102">
        <v>111</v>
      </c>
      <c r="C80" s="277" t="s">
        <v>52</v>
      </c>
      <c r="D80" s="277" t="s">
        <v>83</v>
      </c>
      <c r="E80" s="21" t="s">
        <v>57</v>
      </c>
      <c r="F80" s="22">
        <v>3</v>
      </c>
      <c r="G80" s="22">
        <v>141</v>
      </c>
      <c r="H80" s="23">
        <v>38346</v>
      </c>
      <c r="I80" s="24" t="s">
        <v>32</v>
      </c>
      <c r="J80" s="25" t="s">
        <v>33</v>
      </c>
      <c r="K80" s="26" t="s">
        <v>34</v>
      </c>
    </row>
    <row r="81" spans="1:11">
      <c r="A81" s="18">
        <v>420914</v>
      </c>
      <c r="B81" s="102">
        <v>115</v>
      </c>
      <c r="C81" s="277" t="s">
        <v>74</v>
      </c>
      <c r="D81" s="277" t="s">
        <v>79</v>
      </c>
      <c r="E81" s="21" t="s">
        <v>57</v>
      </c>
      <c r="F81" s="22">
        <v>3</v>
      </c>
      <c r="G81" s="22">
        <v>141</v>
      </c>
      <c r="H81" s="23">
        <v>38346</v>
      </c>
      <c r="I81" s="24" t="s">
        <v>51</v>
      </c>
      <c r="J81" s="25" t="s">
        <v>52</v>
      </c>
      <c r="K81" s="26" t="s">
        <v>53</v>
      </c>
    </row>
    <row r="82" spans="1:11">
      <c r="A82" s="18">
        <v>460512</v>
      </c>
      <c r="B82" s="102">
        <v>119</v>
      </c>
      <c r="C82" s="277" t="s">
        <v>30</v>
      </c>
      <c r="D82" s="277" t="s">
        <v>72</v>
      </c>
      <c r="E82" s="21" t="s">
        <v>57</v>
      </c>
      <c r="F82" s="22">
        <v>5</v>
      </c>
      <c r="G82" s="22">
        <v>235</v>
      </c>
      <c r="H82" s="23">
        <v>38348</v>
      </c>
      <c r="I82" s="24" t="s">
        <v>40</v>
      </c>
      <c r="J82" s="25" t="s">
        <v>41</v>
      </c>
      <c r="K82" s="26" t="s">
        <v>34</v>
      </c>
    </row>
    <row r="83" spans="1:11">
      <c r="A83" s="18">
        <v>420915</v>
      </c>
      <c r="B83" s="102">
        <v>119</v>
      </c>
      <c r="C83" s="277" t="s">
        <v>30</v>
      </c>
      <c r="D83" s="277" t="s">
        <v>72</v>
      </c>
      <c r="E83" s="21" t="s">
        <v>57</v>
      </c>
      <c r="F83" s="22">
        <v>5</v>
      </c>
      <c r="G83" s="22">
        <v>235</v>
      </c>
      <c r="H83" s="23">
        <v>38348</v>
      </c>
      <c r="I83" s="24" t="s">
        <v>51</v>
      </c>
      <c r="J83" s="25" t="s">
        <v>52</v>
      </c>
      <c r="K83" s="26" t="s">
        <v>53</v>
      </c>
    </row>
    <row r="84" spans="1:11">
      <c r="A84" s="18">
        <v>420918</v>
      </c>
      <c r="B84" s="102">
        <v>119</v>
      </c>
      <c r="C84" s="277" t="s">
        <v>30</v>
      </c>
      <c r="D84" s="277" t="s">
        <v>72</v>
      </c>
      <c r="E84" s="21" t="s">
        <v>57</v>
      </c>
      <c r="F84" s="22">
        <v>2</v>
      </c>
      <c r="G84" s="22">
        <v>94</v>
      </c>
      <c r="H84" s="23">
        <v>38349</v>
      </c>
      <c r="I84" s="24" t="s">
        <v>37</v>
      </c>
      <c r="J84" s="25" t="s">
        <v>61</v>
      </c>
      <c r="K84" s="26" t="s">
        <v>62</v>
      </c>
    </row>
    <row r="85" spans="1:11">
      <c r="A85" s="18">
        <v>460517</v>
      </c>
      <c r="B85" s="102">
        <v>119</v>
      </c>
      <c r="C85" s="277" t="s">
        <v>30</v>
      </c>
      <c r="D85" s="277" t="s">
        <v>72</v>
      </c>
      <c r="E85" s="21" t="s">
        <v>57</v>
      </c>
      <c r="F85" s="22">
        <v>5</v>
      </c>
      <c r="G85" s="22">
        <v>235</v>
      </c>
      <c r="H85" s="23">
        <v>38351</v>
      </c>
      <c r="I85" s="24" t="s">
        <v>42</v>
      </c>
      <c r="J85" s="25" t="s">
        <v>41</v>
      </c>
      <c r="K85" s="26" t="s">
        <v>34</v>
      </c>
    </row>
    <row r="86" spans="1:11">
      <c r="A86" s="18">
        <v>460518</v>
      </c>
      <c r="B86" s="102">
        <v>119</v>
      </c>
      <c r="C86" s="277" t="s">
        <v>30</v>
      </c>
      <c r="D86" s="277" t="s">
        <v>72</v>
      </c>
      <c r="E86" s="21" t="s">
        <v>57</v>
      </c>
      <c r="F86" s="22">
        <v>5</v>
      </c>
      <c r="G86" s="22">
        <v>235</v>
      </c>
      <c r="H86" s="23">
        <v>38351</v>
      </c>
      <c r="I86" s="24" t="s">
        <v>59</v>
      </c>
      <c r="J86" s="25" t="s">
        <v>41</v>
      </c>
      <c r="K86" s="26" t="s">
        <v>34</v>
      </c>
    </row>
    <row r="87" spans="1:11">
      <c r="A87" s="18">
        <v>420920</v>
      </c>
      <c r="B87" s="102">
        <v>119</v>
      </c>
      <c r="C87" s="277" t="s">
        <v>30</v>
      </c>
      <c r="D87" s="277" t="s">
        <v>72</v>
      </c>
      <c r="E87" s="21" t="s">
        <v>57</v>
      </c>
      <c r="F87" s="22">
        <v>5</v>
      </c>
      <c r="G87" s="22">
        <v>235</v>
      </c>
      <c r="H87" s="23">
        <v>38351</v>
      </c>
      <c r="I87" s="24" t="s">
        <v>25</v>
      </c>
      <c r="J87" s="25" t="s">
        <v>38</v>
      </c>
      <c r="K87" s="26" t="s">
        <v>39</v>
      </c>
    </row>
    <row r="88" spans="1:11">
      <c r="A88" s="18">
        <v>420921</v>
      </c>
      <c r="B88" s="102">
        <v>110</v>
      </c>
      <c r="C88" s="277" t="s">
        <v>65</v>
      </c>
      <c r="D88" s="277" t="s">
        <v>70</v>
      </c>
      <c r="E88" s="21" t="s">
        <v>57</v>
      </c>
      <c r="F88" s="22">
        <v>5</v>
      </c>
      <c r="G88" s="22">
        <v>235</v>
      </c>
      <c r="H88" s="23">
        <v>38351</v>
      </c>
      <c r="I88" s="24" t="s">
        <v>25</v>
      </c>
      <c r="J88" s="25" t="s">
        <v>38</v>
      </c>
      <c r="K88" s="26" t="s">
        <v>39</v>
      </c>
    </row>
    <row r="89" spans="1:11">
      <c r="A89" s="18">
        <v>420922</v>
      </c>
      <c r="B89" s="102">
        <v>110</v>
      </c>
      <c r="C89" s="277" t="s">
        <v>65</v>
      </c>
      <c r="D89" s="277" t="s">
        <v>70</v>
      </c>
      <c r="E89" s="21" t="s">
        <v>57</v>
      </c>
      <c r="F89" s="22">
        <v>5</v>
      </c>
      <c r="G89" s="22">
        <v>235</v>
      </c>
      <c r="H89" s="23">
        <v>38352</v>
      </c>
      <c r="I89" s="24" t="s">
        <v>25</v>
      </c>
      <c r="J89" s="25" t="s">
        <v>38</v>
      </c>
      <c r="K89" s="26" t="s">
        <v>39</v>
      </c>
    </row>
    <row r="90" spans="1:11">
      <c r="A90" s="18">
        <v>420900</v>
      </c>
      <c r="B90" s="102">
        <v>100</v>
      </c>
      <c r="C90" s="277" t="s">
        <v>33</v>
      </c>
      <c r="D90" s="277" t="s">
        <v>77</v>
      </c>
      <c r="E90" s="21" t="s">
        <v>60</v>
      </c>
      <c r="F90" s="22">
        <v>8</v>
      </c>
      <c r="G90" s="22">
        <v>3280</v>
      </c>
      <c r="H90" s="23">
        <v>38317</v>
      </c>
      <c r="I90" s="24" t="s">
        <v>25</v>
      </c>
      <c r="J90" s="25" t="s">
        <v>61</v>
      </c>
      <c r="K90" s="26" t="s">
        <v>62</v>
      </c>
    </row>
    <row r="91" spans="1:11">
      <c r="A91" s="18">
        <v>430698</v>
      </c>
      <c r="B91" s="102">
        <v>100</v>
      </c>
      <c r="C91" s="277" t="s">
        <v>33</v>
      </c>
      <c r="D91" s="277" t="s">
        <v>77</v>
      </c>
      <c r="E91" s="21" t="s">
        <v>60</v>
      </c>
      <c r="F91" s="22">
        <v>8</v>
      </c>
      <c r="G91" s="22">
        <v>2480</v>
      </c>
      <c r="H91" s="23">
        <v>38322</v>
      </c>
      <c r="I91" s="24" t="s">
        <v>46</v>
      </c>
      <c r="J91" s="25" t="s">
        <v>30</v>
      </c>
      <c r="K91" s="26" t="s">
        <v>31</v>
      </c>
    </row>
    <row r="92" spans="1:11">
      <c r="A92" s="18">
        <v>430701</v>
      </c>
      <c r="B92" s="102">
        <v>126</v>
      </c>
      <c r="C92" s="277" t="s">
        <v>35</v>
      </c>
      <c r="D92" s="277" t="s">
        <v>88</v>
      </c>
      <c r="E92" s="21" t="s">
        <v>60</v>
      </c>
      <c r="F92" s="22">
        <v>13</v>
      </c>
      <c r="G92" s="22">
        <v>5330</v>
      </c>
      <c r="H92" s="23">
        <v>38325</v>
      </c>
      <c r="I92" s="24" t="s">
        <v>37</v>
      </c>
      <c r="J92" s="25" t="s">
        <v>30</v>
      </c>
      <c r="K92" s="26" t="s">
        <v>31</v>
      </c>
    </row>
    <row r="93" spans="1:11">
      <c r="A93" s="18">
        <v>481017</v>
      </c>
      <c r="B93" s="102">
        <v>126</v>
      </c>
      <c r="C93" s="277" t="s">
        <v>35</v>
      </c>
      <c r="D93" s="277" t="s">
        <v>88</v>
      </c>
      <c r="E93" s="21" t="s">
        <v>60</v>
      </c>
      <c r="F93" s="22">
        <v>11</v>
      </c>
      <c r="G93" s="22">
        <v>3410</v>
      </c>
      <c r="H93" s="23">
        <v>38326</v>
      </c>
      <c r="I93" s="24" t="s">
        <v>37</v>
      </c>
      <c r="J93" s="25" t="s">
        <v>41</v>
      </c>
      <c r="K93" s="26" t="s">
        <v>34</v>
      </c>
    </row>
    <row r="94" spans="1:11">
      <c r="A94" s="18">
        <v>481018</v>
      </c>
      <c r="B94" s="102">
        <v>107</v>
      </c>
      <c r="C94" s="277" t="s">
        <v>74</v>
      </c>
      <c r="D94" s="277" t="s">
        <v>78</v>
      </c>
      <c r="E94" s="21" t="s">
        <v>60</v>
      </c>
      <c r="F94" s="22">
        <v>8</v>
      </c>
      <c r="G94" s="22">
        <v>3280</v>
      </c>
      <c r="H94" s="23">
        <v>38326</v>
      </c>
      <c r="I94" s="24" t="s">
        <v>29</v>
      </c>
      <c r="J94" s="25" t="s">
        <v>41</v>
      </c>
      <c r="K94" s="26" t="s">
        <v>34</v>
      </c>
    </row>
    <row r="95" spans="1:11">
      <c r="A95" s="18">
        <v>430702</v>
      </c>
      <c r="B95" s="102">
        <v>111</v>
      </c>
      <c r="C95" s="277" t="s">
        <v>52</v>
      </c>
      <c r="D95" s="277" t="s">
        <v>83</v>
      </c>
      <c r="E95" s="21" t="s">
        <v>60</v>
      </c>
      <c r="F95" s="22">
        <v>13</v>
      </c>
      <c r="G95" s="22">
        <v>5330</v>
      </c>
      <c r="H95" s="23">
        <v>38328</v>
      </c>
      <c r="I95" s="24" t="s">
        <v>59</v>
      </c>
      <c r="J95" s="25" t="s">
        <v>33</v>
      </c>
      <c r="K95" s="26" t="s">
        <v>34</v>
      </c>
    </row>
    <row r="96" spans="1:11">
      <c r="A96" s="18">
        <v>481020</v>
      </c>
      <c r="B96" s="102">
        <v>100</v>
      </c>
      <c r="C96" s="277" t="s">
        <v>33</v>
      </c>
      <c r="D96" s="277" t="s">
        <v>77</v>
      </c>
      <c r="E96" s="21" t="s">
        <v>60</v>
      </c>
      <c r="F96" s="22">
        <v>10</v>
      </c>
      <c r="G96" s="22">
        <v>3100</v>
      </c>
      <c r="H96" s="23">
        <v>38334</v>
      </c>
      <c r="I96" s="24" t="s">
        <v>40</v>
      </c>
      <c r="J96" s="25" t="s">
        <v>63</v>
      </c>
      <c r="K96" s="26" t="s">
        <v>64</v>
      </c>
    </row>
    <row r="97" spans="1:11">
      <c r="A97" s="18">
        <v>481019</v>
      </c>
      <c r="B97" s="102">
        <v>100</v>
      </c>
      <c r="C97" s="277" t="s">
        <v>33</v>
      </c>
      <c r="D97" s="277" t="s">
        <v>77</v>
      </c>
      <c r="E97" s="21" t="s">
        <v>60</v>
      </c>
      <c r="F97" s="22">
        <v>10</v>
      </c>
      <c r="G97" s="22">
        <v>4100</v>
      </c>
      <c r="H97" s="23">
        <v>38334</v>
      </c>
      <c r="I97" s="24" t="s">
        <v>37</v>
      </c>
      <c r="J97" s="25" t="s">
        <v>41</v>
      </c>
      <c r="K97" s="26" t="s">
        <v>34</v>
      </c>
    </row>
    <row r="98" spans="1:11">
      <c r="A98" s="18">
        <v>420908</v>
      </c>
      <c r="B98" s="102">
        <v>111</v>
      </c>
      <c r="C98" s="277" t="s">
        <v>52</v>
      </c>
      <c r="D98" s="277" t="s">
        <v>83</v>
      </c>
      <c r="E98" s="21" t="s">
        <v>60</v>
      </c>
      <c r="F98" s="22">
        <v>10</v>
      </c>
      <c r="G98" s="22">
        <v>4100</v>
      </c>
      <c r="H98" s="23">
        <v>38340</v>
      </c>
      <c r="I98" s="24" t="s">
        <v>25</v>
      </c>
      <c r="J98" s="25" t="s">
        <v>61</v>
      </c>
      <c r="K98" s="26" t="s">
        <v>62</v>
      </c>
    </row>
    <row r="99" spans="1:11">
      <c r="A99" s="18">
        <v>460510</v>
      </c>
      <c r="B99" s="102">
        <v>122</v>
      </c>
      <c r="C99" s="277" t="s">
        <v>52</v>
      </c>
      <c r="D99" s="277" t="s">
        <v>86</v>
      </c>
      <c r="E99" s="21" t="s">
        <v>60</v>
      </c>
      <c r="F99" s="22">
        <v>17</v>
      </c>
      <c r="G99" s="22">
        <v>5270</v>
      </c>
      <c r="H99" s="23">
        <v>38341</v>
      </c>
      <c r="I99" s="24" t="s">
        <v>59</v>
      </c>
      <c r="J99" s="25" t="s">
        <v>41</v>
      </c>
      <c r="K99" s="26" t="s">
        <v>34</v>
      </c>
    </row>
    <row r="100" spans="1:11">
      <c r="A100" s="18">
        <v>460511</v>
      </c>
      <c r="B100" s="102">
        <v>100</v>
      </c>
      <c r="C100" s="277" t="s">
        <v>33</v>
      </c>
      <c r="D100" s="277" t="s">
        <v>77</v>
      </c>
      <c r="E100" s="21" t="s">
        <v>60</v>
      </c>
      <c r="F100" s="22">
        <v>14</v>
      </c>
      <c r="G100" s="22">
        <v>4340</v>
      </c>
      <c r="H100" s="23">
        <v>38341</v>
      </c>
      <c r="I100" s="24" t="s">
        <v>32</v>
      </c>
      <c r="J100" s="25" t="s">
        <v>41</v>
      </c>
      <c r="K100" s="26" t="s">
        <v>34</v>
      </c>
    </row>
    <row r="101" spans="1:11">
      <c r="A101" s="18">
        <v>430705</v>
      </c>
      <c r="B101" s="102">
        <v>100</v>
      </c>
      <c r="C101" s="277" t="s">
        <v>33</v>
      </c>
      <c r="D101" s="277" t="s">
        <v>77</v>
      </c>
      <c r="E101" s="21" t="s">
        <v>60</v>
      </c>
      <c r="F101" s="22">
        <v>11</v>
      </c>
      <c r="G101" s="22">
        <v>3410</v>
      </c>
      <c r="H101" s="23">
        <v>38342</v>
      </c>
      <c r="I101" s="24" t="s">
        <v>46</v>
      </c>
      <c r="J101" s="25" t="s">
        <v>30</v>
      </c>
      <c r="K101" s="26" t="s">
        <v>31</v>
      </c>
    </row>
    <row r="102" spans="1:11">
      <c r="A102" s="18">
        <v>420911</v>
      </c>
      <c r="B102" s="102">
        <v>102</v>
      </c>
      <c r="C102" s="277" t="s">
        <v>52</v>
      </c>
      <c r="D102" s="277" t="s">
        <v>82</v>
      </c>
      <c r="E102" s="21" t="s">
        <v>60</v>
      </c>
      <c r="F102" s="22">
        <v>17</v>
      </c>
      <c r="G102" s="22">
        <v>6970</v>
      </c>
      <c r="H102" s="23">
        <v>38342</v>
      </c>
      <c r="I102" s="24" t="s">
        <v>25</v>
      </c>
      <c r="J102" s="25" t="s">
        <v>61</v>
      </c>
      <c r="K102" s="26" t="s">
        <v>62</v>
      </c>
    </row>
    <row r="103" spans="1:11">
      <c r="A103" s="18">
        <v>420912</v>
      </c>
      <c r="B103" s="102">
        <v>102</v>
      </c>
      <c r="C103" s="277" t="s">
        <v>52</v>
      </c>
      <c r="D103" s="277" t="s">
        <v>82</v>
      </c>
      <c r="E103" s="21" t="s">
        <v>60</v>
      </c>
      <c r="F103" s="22">
        <v>18</v>
      </c>
      <c r="G103" s="22">
        <v>7380</v>
      </c>
      <c r="H103" s="23">
        <v>38342</v>
      </c>
      <c r="I103" s="24" t="s">
        <v>25</v>
      </c>
      <c r="J103" s="25" t="s">
        <v>61</v>
      </c>
      <c r="K103" s="26" t="s">
        <v>62</v>
      </c>
    </row>
    <row r="104" spans="1:11">
      <c r="A104" s="18">
        <v>420913</v>
      </c>
      <c r="B104" s="102">
        <v>111</v>
      </c>
      <c r="C104" s="277" t="s">
        <v>52</v>
      </c>
      <c r="D104" s="277" t="s">
        <v>83</v>
      </c>
      <c r="E104" s="21" t="s">
        <v>60</v>
      </c>
      <c r="F104" s="22">
        <v>13</v>
      </c>
      <c r="G104" s="22">
        <v>5330</v>
      </c>
      <c r="H104" s="23">
        <v>38343</v>
      </c>
      <c r="I104" s="24" t="s">
        <v>37</v>
      </c>
      <c r="J104" s="25" t="s">
        <v>61</v>
      </c>
      <c r="K104" s="26" t="s">
        <v>62</v>
      </c>
    </row>
    <row r="105" spans="1:11">
      <c r="A105" s="18">
        <v>440031</v>
      </c>
      <c r="B105" s="102">
        <v>111</v>
      </c>
      <c r="C105" s="277" t="s">
        <v>52</v>
      </c>
      <c r="D105" s="277" t="s">
        <v>83</v>
      </c>
      <c r="E105" s="21" t="s">
        <v>60</v>
      </c>
      <c r="F105" s="22">
        <v>17</v>
      </c>
      <c r="G105" s="22">
        <v>5270</v>
      </c>
      <c r="H105" s="23">
        <v>38348</v>
      </c>
      <c r="I105" s="24" t="s">
        <v>37</v>
      </c>
      <c r="J105" s="25" t="s">
        <v>43</v>
      </c>
      <c r="K105" s="26" t="s">
        <v>44</v>
      </c>
    </row>
    <row r="106" spans="1:11">
      <c r="A106" s="18">
        <v>420919</v>
      </c>
      <c r="B106" s="102">
        <v>111</v>
      </c>
      <c r="C106" s="277" t="s">
        <v>52</v>
      </c>
      <c r="D106" s="277" t="s">
        <v>83</v>
      </c>
      <c r="E106" s="21" t="s">
        <v>60</v>
      </c>
      <c r="F106" s="22">
        <v>17</v>
      </c>
      <c r="G106" s="22">
        <v>6970</v>
      </c>
      <c r="H106" s="23">
        <v>38349</v>
      </c>
      <c r="I106" s="24" t="s">
        <v>51</v>
      </c>
      <c r="J106" s="25" t="s">
        <v>47</v>
      </c>
      <c r="K106" s="26" t="s">
        <v>48</v>
      </c>
    </row>
    <row r="107" spans="1:11">
      <c r="A107" s="18">
        <v>460496</v>
      </c>
      <c r="B107" s="102">
        <v>111</v>
      </c>
      <c r="C107" s="277" t="s">
        <v>52</v>
      </c>
      <c r="D107" s="277" t="s">
        <v>83</v>
      </c>
      <c r="E107" s="21" t="s">
        <v>45</v>
      </c>
      <c r="F107" s="22">
        <v>1</v>
      </c>
      <c r="G107" s="22">
        <v>36</v>
      </c>
      <c r="H107" s="23">
        <v>38233</v>
      </c>
      <c r="I107" s="24" t="s">
        <v>42</v>
      </c>
      <c r="J107" s="25" t="s">
        <v>43</v>
      </c>
      <c r="K107" s="26" t="s">
        <v>44</v>
      </c>
    </row>
    <row r="108" spans="1:11">
      <c r="A108" s="18">
        <v>420893</v>
      </c>
      <c r="B108" s="102">
        <v>122</v>
      </c>
      <c r="C108" s="277" t="s">
        <v>52</v>
      </c>
      <c r="D108" s="277" t="s">
        <v>86</v>
      </c>
      <c r="E108" s="21" t="s">
        <v>45</v>
      </c>
      <c r="F108" s="22">
        <v>3</v>
      </c>
      <c r="G108" s="22">
        <v>108</v>
      </c>
      <c r="H108" s="23">
        <v>38258</v>
      </c>
      <c r="I108" s="24" t="s">
        <v>51</v>
      </c>
      <c r="J108" s="25" t="s">
        <v>47</v>
      </c>
      <c r="K108" s="26" t="s">
        <v>48</v>
      </c>
    </row>
    <row r="109" spans="1:11">
      <c r="A109" s="18">
        <v>440011</v>
      </c>
      <c r="B109" s="102">
        <v>122</v>
      </c>
      <c r="C109" s="277" t="s">
        <v>52</v>
      </c>
      <c r="D109" s="277" t="s">
        <v>86</v>
      </c>
      <c r="E109" s="21" t="s">
        <v>45</v>
      </c>
      <c r="F109" s="22">
        <v>7</v>
      </c>
      <c r="G109" s="22">
        <v>252</v>
      </c>
      <c r="H109" s="23">
        <v>38282</v>
      </c>
      <c r="I109" s="24" t="s">
        <v>42</v>
      </c>
      <c r="J109" s="25" t="s">
        <v>33</v>
      </c>
      <c r="K109" s="26" t="s">
        <v>34</v>
      </c>
    </row>
    <row r="110" spans="1:11">
      <c r="A110" s="18">
        <v>420902</v>
      </c>
      <c r="B110" s="102">
        <v>122</v>
      </c>
      <c r="C110" s="277" t="s">
        <v>52</v>
      </c>
      <c r="D110" s="277" t="s">
        <v>86</v>
      </c>
      <c r="E110" s="21" t="s">
        <v>45</v>
      </c>
      <c r="F110" s="22">
        <v>5</v>
      </c>
      <c r="G110" s="22">
        <v>180</v>
      </c>
      <c r="H110" s="23">
        <v>38321</v>
      </c>
      <c r="I110" s="24" t="s">
        <v>25</v>
      </c>
      <c r="J110" s="25" t="s">
        <v>61</v>
      </c>
      <c r="K110" s="26" t="s">
        <v>62</v>
      </c>
    </row>
    <row r="111" spans="1:11">
      <c r="A111" s="18">
        <v>420910</v>
      </c>
      <c r="B111" s="102">
        <v>113</v>
      </c>
      <c r="C111" s="277" t="s">
        <v>52</v>
      </c>
      <c r="D111" s="277" t="s">
        <v>84</v>
      </c>
      <c r="E111" s="21" t="s">
        <v>45</v>
      </c>
      <c r="F111" s="22">
        <v>13</v>
      </c>
      <c r="G111" s="22">
        <v>468</v>
      </c>
      <c r="H111" s="23">
        <v>38341</v>
      </c>
      <c r="I111" s="24" t="s">
        <v>25</v>
      </c>
      <c r="J111" s="25" t="s">
        <v>61</v>
      </c>
      <c r="K111" s="26" t="s">
        <v>62</v>
      </c>
    </row>
    <row r="112" spans="1:11">
      <c r="A112" s="18">
        <v>420917</v>
      </c>
      <c r="B112" s="102">
        <v>102</v>
      </c>
      <c r="C112" s="277" t="s">
        <v>52</v>
      </c>
      <c r="D112" s="277" t="s">
        <v>82</v>
      </c>
      <c r="E112" s="21" t="s">
        <v>45</v>
      </c>
      <c r="F112" s="22">
        <v>2</v>
      </c>
      <c r="G112" s="22">
        <v>72</v>
      </c>
      <c r="H112" s="23">
        <v>38348</v>
      </c>
      <c r="I112" s="24" t="s">
        <v>37</v>
      </c>
      <c r="J112" s="25" t="s">
        <v>61</v>
      </c>
      <c r="K112" s="26" t="s">
        <v>62</v>
      </c>
    </row>
    <row r="113" spans="1:11">
      <c r="A113" s="18">
        <v>460513</v>
      </c>
      <c r="B113" s="102">
        <v>102</v>
      </c>
      <c r="C113" s="277" t="s">
        <v>52</v>
      </c>
      <c r="D113" s="277" t="s">
        <v>82</v>
      </c>
      <c r="E113" s="21" t="s">
        <v>45</v>
      </c>
      <c r="F113" s="22">
        <v>13</v>
      </c>
      <c r="G113" s="22">
        <v>468</v>
      </c>
      <c r="H113" s="23">
        <v>38350</v>
      </c>
      <c r="I113" s="24" t="s">
        <v>29</v>
      </c>
      <c r="J113" s="25" t="s">
        <v>41</v>
      </c>
      <c r="K113" s="26" t="s">
        <v>34</v>
      </c>
    </row>
    <row r="114" spans="1:11">
      <c r="A114" s="18">
        <v>430693</v>
      </c>
      <c r="B114" s="102">
        <v>101</v>
      </c>
      <c r="C114" s="277" t="s">
        <v>52</v>
      </c>
      <c r="D114" s="277" t="s">
        <v>81</v>
      </c>
      <c r="E114" s="21" t="s">
        <v>49</v>
      </c>
      <c r="F114" s="22">
        <v>4</v>
      </c>
      <c r="G114" s="22">
        <v>180</v>
      </c>
      <c r="H114" s="23">
        <v>38258</v>
      </c>
      <c r="I114" s="24" t="s">
        <v>25</v>
      </c>
      <c r="J114" s="25" t="s">
        <v>30</v>
      </c>
      <c r="K114" s="26" t="s">
        <v>31</v>
      </c>
    </row>
    <row r="115" spans="1:11">
      <c r="A115" s="18">
        <v>440016</v>
      </c>
      <c r="B115" s="102">
        <v>115</v>
      </c>
      <c r="C115" s="277" t="s">
        <v>74</v>
      </c>
      <c r="D115" s="277" t="s">
        <v>79</v>
      </c>
      <c r="E115" s="21" t="s">
        <v>49</v>
      </c>
      <c r="F115" s="22">
        <v>2</v>
      </c>
      <c r="G115" s="22">
        <v>90</v>
      </c>
      <c r="H115" s="23">
        <v>38325</v>
      </c>
      <c r="I115" s="24" t="s">
        <v>59</v>
      </c>
      <c r="J115" s="25" t="s">
        <v>43</v>
      </c>
      <c r="K115" s="26" t="s">
        <v>44</v>
      </c>
    </row>
    <row r="116" spans="1:11">
      <c r="A116" s="18">
        <v>430703</v>
      </c>
      <c r="B116" s="102">
        <v>125</v>
      </c>
      <c r="C116" s="277" t="s">
        <v>30</v>
      </c>
      <c r="D116" s="277" t="s">
        <v>87</v>
      </c>
      <c r="E116" s="21" t="s">
        <v>49</v>
      </c>
      <c r="F116" s="22">
        <v>17</v>
      </c>
      <c r="G116" s="22">
        <v>765</v>
      </c>
      <c r="H116" s="23">
        <v>38333</v>
      </c>
      <c r="I116" s="24" t="s">
        <v>59</v>
      </c>
      <c r="J116" s="25" t="s">
        <v>33</v>
      </c>
      <c r="K116" s="26" t="s">
        <v>34</v>
      </c>
    </row>
    <row r="117" spans="1:11">
      <c r="A117" s="18">
        <v>430704</v>
      </c>
      <c r="B117" s="102">
        <v>118</v>
      </c>
      <c r="C117" s="277" t="s">
        <v>30</v>
      </c>
      <c r="D117" s="277" t="s">
        <v>71</v>
      </c>
      <c r="E117" s="21" t="s">
        <v>49</v>
      </c>
      <c r="F117" s="22">
        <v>13</v>
      </c>
      <c r="G117" s="22">
        <v>585</v>
      </c>
      <c r="H117" s="23">
        <v>38333</v>
      </c>
      <c r="I117" s="24" t="s">
        <v>59</v>
      </c>
      <c r="J117" s="25" t="s">
        <v>33</v>
      </c>
      <c r="K117" s="26" t="s">
        <v>34</v>
      </c>
    </row>
    <row r="118" spans="1:11">
      <c r="A118" s="18">
        <v>440027</v>
      </c>
      <c r="B118" s="102">
        <v>112</v>
      </c>
      <c r="C118" s="277" t="s">
        <v>33</v>
      </c>
      <c r="D118" s="277" t="s">
        <v>76</v>
      </c>
      <c r="E118" s="21" t="s">
        <v>49</v>
      </c>
      <c r="F118" s="22">
        <v>21</v>
      </c>
      <c r="G118" s="22">
        <v>945</v>
      </c>
      <c r="H118" s="23">
        <v>38340</v>
      </c>
      <c r="I118" s="24" t="s">
        <v>29</v>
      </c>
      <c r="J118" s="25" t="s">
        <v>43</v>
      </c>
      <c r="K118" s="26" t="s">
        <v>44</v>
      </c>
    </row>
    <row r="119" spans="1:11">
      <c r="A119" s="18">
        <v>440028</v>
      </c>
      <c r="B119" s="102">
        <v>112</v>
      </c>
      <c r="C119" s="277" t="s">
        <v>33</v>
      </c>
      <c r="D119" s="277" t="s">
        <v>76</v>
      </c>
      <c r="E119" s="21" t="s">
        <v>49</v>
      </c>
      <c r="F119" s="22">
        <v>21</v>
      </c>
      <c r="G119" s="22">
        <v>945</v>
      </c>
      <c r="H119" s="23">
        <v>38340</v>
      </c>
      <c r="I119" s="24" t="s">
        <v>59</v>
      </c>
      <c r="J119" s="25" t="s">
        <v>43</v>
      </c>
      <c r="K119" s="26" t="s">
        <v>44</v>
      </c>
    </row>
    <row r="120" spans="1:11">
      <c r="A120" s="18">
        <v>420916</v>
      </c>
      <c r="B120" s="102">
        <v>112</v>
      </c>
      <c r="C120" s="277" t="s">
        <v>33</v>
      </c>
      <c r="D120" s="277" t="s">
        <v>76</v>
      </c>
      <c r="E120" s="21" t="s">
        <v>49</v>
      </c>
      <c r="F120" s="22">
        <v>17</v>
      </c>
      <c r="G120" s="22">
        <v>765</v>
      </c>
      <c r="H120" s="23">
        <v>38348</v>
      </c>
      <c r="I120" s="24" t="s">
        <v>51</v>
      </c>
      <c r="J120" s="25" t="s">
        <v>52</v>
      </c>
      <c r="K120" s="26" t="s">
        <v>53</v>
      </c>
    </row>
    <row r="121" spans="1:11">
      <c r="A121" s="18">
        <v>460515</v>
      </c>
      <c r="B121" s="102">
        <v>112</v>
      </c>
      <c r="C121" s="277" t="s">
        <v>33</v>
      </c>
      <c r="D121" s="277" t="s">
        <v>76</v>
      </c>
      <c r="E121" s="21" t="s">
        <v>49</v>
      </c>
      <c r="F121" s="22">
        <v>57</v>
      </c>
      <c r="G121" s="22">
        <v>2565</v>
      </c>
      <c r="H121" s="23">
        <v>38350</v>
      </c>
      <c r="I121" s="24" t="s">
        <v>29</v>
      </c>
      <c r="J121" s="25" t="s">
        <v>41</v>
      </c>
      <c r="K121" s="26" t="s">
        <v>34</v>
      </c>
    </row>
    <row r="122" spans="1:11">
      <c r="A122" s="18">
        <v>430694</v>
      </c>
      <c r="B122" s="102">
        <v>112</v>
      </c>
      <c r="C122" s="277" t="s">
        <v>33</v>
      </c>
      <c r="D122" s="277" t="s">
        <v>76</v>
      </c>
      <c r="E122" s="21" t="s">
        <v>50</v>
      </c>
      <c r="F122" s="28">
        <v>5</v>
      </c>
      <c r="G122" s="28">
        <v>85</v>
      </c>
      <c r="H122" s="23">
        <v>38258</v>
      </c>
      <c r="I122" s="24" t="s">
        <v>25</v>
      </c>
      <c r="J122" s="25" t="s">
        <v>30</v>
      </c>
      <c r="K122" s="26" t="s">
        <v>31</v>
      </c>
    </row>
    <row r="123" spans="1:11">
      <c r="A123" s="18">
        <v>440017</v>
      </c>
      <c r="B123" s="102">
        <v>104</v>
      </c>
      <c r="C123" s="277" t="s">
        <v>33</v>
      </c>
      <c r="D123" s="277" t="s">
        <v>75</v>
      </c>
      <c r="E123" s="21" t="s">
        <v>50</v>
      </c>
      <c r="F123" s="22">
        <v>4</v>
      </c>
      <c r="G123" s="22">
        <v>68</v>
      </c>
      <c r="H123" s="23">
        <v>38325</v>
      </c>
      <c r="I123" s="24" t="s">
        <v>59</v>
      </c>
      <c r="J123" s="25" t="s">
        <v>43</v>
      </c>
      <c r="K123" s="26" t="s">
        <v>44</v>
      </c>
    </row>
    <row r="124" spans="1:11">
      <c r="A124" s="18">
        <v>460516</v>
      </c>
      <c r="B124" s="102">
        <v>112</v>
      </c>
      <c r="C124" s="277" t="s">
        <v>33</v>
      </c>
      <c r="D124" s="277" t="s">
        <v>76</v>
      </c>
      <c r="E124" s="21" t="s">
        <v>50</v>
      </c>
      <c r="F124" s="22">
        <v>17</v>
      </c>
      <c r="G124" s="22">
        <v>289</v>
      </c>
      <c r="H124" s="23">
        <v>38350</v>
      </c>
      <c r="I124" s="24" t="s">
        <v>32</v>
      </c>
      <c r="J124" s="25" t="s">
        <v>41</v>
      </c>
      <c r="K124" s="26" t="s">
        <v>34</v>
      </c>
    </row>
    <row r="125" spans="1:11">
      <c r="A125" s="18">
        <v>430696</v>
      </c>
      <c r="B125" s="102">
        <v>103</v>
      </c>
      <c r="C125" s="277" t="s">
        <v>33</v>
      </c>
      <c r="D125" s="277" t="s">
        <v>73</v>
      </c>
      <c r="E125" s="21" t="s">
        <v>58</v>
      </c>
      <c r="F125" s="22">
        <v>10</v>
      </c>
      <c r="G125" s="22">
        <v>2100</v>
      </c>
      <c r="H125" s="23">
        <v>38300</v>
      </c>
      <c r="I125" s="24" t="s">
        <v>37</v>
      </c>
      <c r="J125" s="25" t="s">
        <v>30</v>
      </c>
      <c r="K125" s="26" t="s">
        <v>31</v>
      </c>
    </row>
    <row r="126" spans="1:11">
      <c r="A126" s="18">
        <v>430697</v>
      </c>
      <c r="B126" s="102">
        <v>103</v>
      </c>
      <c r="C126" s="277" t="s">
        <v>33</v>
      </c>
      <c r="D126" s="277" t="s">
        <v>73</v>
      </c>
      <c r="E126" s="21" t="s">
        <v>58</v>
      </c>
      <c r="F126" s="22">
        <v>8</v>
      </c>
      <c r="G126" s="22">
        <v>1680</v>
      </c>
      <c r="H126" s="23">
        <v>38300</v>
      </c>
      <c r="I126" s="24" t="s">
        <v>29</v>
      </c>
      <c r="J126" s="25" t="s">
        <v>30</v>
      </c>
      <c r="K126" s="26" t="s">
        <v>31</v>
      </c>
    </row>
    <row r="127" spans="1:11">
      <c r="A127" s="18">
        <v>481021</v>
      </c>
      <c r="B127" s="102">
        <v>108</v>
      </c>
      <c r="C127" s="277" t="s">
        <v>65</v>
      </c>
      <c r="D127" s="277" t="s">
        <v>69</v>
      </c>
      <c r="E127" s="21" t="s">
        <v>58</v>
      </c>
      <c r="F127" s="22">
        <v>7</v>
      </c>
      <c r="G127" s="22">
        <v>1890</v>
      </c>
      <c r="H127" s="23">
        <v>38349</v>
      </c>
      <c r="I127" s="24" t="s">
        <v>40</v>
      </c>
      <c r="J127" s="25" t="s">
        <v>63</v>
      </c>
      <c r="K127" s="26" t="s">
        <v>64</v>
      </c>
    </row>
    <row r="128" spans="1:11">
      <c r="A128" s="18">
        <v>481022</v>
      </c>
      <c r="B128" s="102">
        <v>120</v>
      </c>
      <c r="C128" s="277" t="s">
        <v>52</v>
      </c>
      <c r="D128" s="277" t="s">
        <v>85</v>
      </c>
      <c r="E128" s="21" t="s">
        <v>58</v>
      </c>
      <c r="F128" s="22">
        <v>10</v>
      </c>
      <c r="G128" s="22">
        <v>2700</v>
      </c>
      <c r="H128" s="23">
        <v>38352</v>
      </c>
      <c r="I128" s="24" t="s">
        <v>59</v>
      </c>
      <c r="J128" s="25" t="s">
        <v>41</v>
      </c>
      <c r="K128" s="26" t="s">
        <v>34</v>
      </c>
    </row>
    <row r="129" spans="2:4">
      <c r="B129" s="102"/>
      <c r="C129" s="277"/>
      <c r="D129" s="277"/>
    </row>
    <row r="130" spans="2:4">
      <c r="B130" s="102"/>
      <c r="C130" s="277"/>
      <c r="D130" s="277"/>
    </row>
    <row r="131" spans="2:4">
      <c r="B131" s="102"/>
      <c r="C131" s="277"/>
      <c r="D131" s="277"/>
    </row>
    <row r="132" spans="2:4">
      <c r="B132" s="102"/>
      <c r="C132" s="277"/>
      <c r="D132" s="277"/>
    </row>
    <row r="133" spans="2:4">
      <c r="B133" s="102"/>
      <c r="C133" s="277"/>
      <c r="D133" s="277"/>
    </row>
    <row r="134" spans="2:4">
      <c r="B134" s="102"/>
      <c r="C134" s="277"/>
      <c r="D134" s="277"/>
    </row>
    <row r="135" spans="2:4">
      <c r="B135" s="102"/>
      <c r="C135" s="277"/>
      <c r="D135" s="277"/>
    </row>
    <row r="136" spans="2:4">
      <c r="B136" s="102"/>
      <c r="C136" s="277"/>
      <c r="D136" s="277"/>
    </row>
    <row r="137" spans="2:4">
      <c r="B137" s="102"/>
      <c r="C137" s="277"/>
      <c r="D137" s="277"/>
    </row>
    <row r="138" spans="2:4">
      <c r="B138" s="102"/>
      <c r="C138" s="277"/>
      <c r="D138" s="277"/>
    </row>
    <row r="139" spans="2:4">
      <c r="B139" s="102"/>
      <c r="C139" s="277"/>
      <c r="D139" s="277"/>
    </row>
    <row r="140" spans="2:4">
      <c r="B140" s="102"/>
      <c r="C140" s="277"/>
      <c r="D140" s="277"/>
    </row>
    <row r="141" spans="2:4">
      <c r="B141" s="102"/>
      <c r="C141" s="277"/>
      <c r="D141" s="277"/>
    </row>
    <row r="142" spans="2:4">
      <c r="B142" s="102"/>
      <c r="C142" s="277"/>
      <c r="D142" s="277"/>
    </row>
    <row r="143" spans="2:4">
      <c r="B143" s="102"/>
      <c r="C143" s="277"/>
      <c r="D143" s="277"/>
    </row>
    <row r="144" spans="2:4">
      <c r="B144" s="102"/>
      <c r="C144" s="277"/>
      <c r="D144" s="277"/>
    </row>
    <row r="145" spans="2:4">
      <c r="B145" s="102"/>
      <c r="C145" s="277"/>
      <c r="D145" s="277"/>
    </row>
    <row r="146" spans="2:4">
      <c r="B146" s="102"/>
      <c r="C146" s="277"/>
      <c r="D146" s="277"/>
    </row>
    <row r="147" spans="2:4">
      <c r="B147" s="102"/>
      <c r="C147" s="277"/>
      <c r="D147" s="277"/>
    </row>
    <row r="148" spans="2:4">
      <c r="B148" s="102"/>
      <c r="C148" s="277"/>
      <c r="D148" s="277"/>
    </row>
    <row r="149" spans="2:4">
      <c r="B149" s="102"/>
      <c r="C149" s="277"/>
      <c r="D149" s="277"/>
    </row>
    <row r="150" spans="2:4">
      <c r="B150" s="102"/>
      <c r="C150" s="277"/>
      <c r="D150" s="277"/>
    </row>
    <row r="151" spans="2:4">
      <c r="B151" s="102"/>
      <c r="C151" s="277"/>
      <c r="D151" s="277"/>
    </row>
    <row r="152" spans="2:4">
      <c r="B152" s="102"/>
      <c r="C152" s="277"/>
      <c r="D152" s="277"/>
    </row>
    <row r="153" spans="2:4">
      <c r="B153" s="102"/>
      <c r="C153" s="277"/>
      <c r="D153" s="277"/>
    </row>
    <row r="154" spans="2:4">
      <c r="B154" s="102"/>
      <c r="C154" s="277"/>
      <c r="D154" s="277"/>
    </row>
    <row r="155" spans="2:4">
      <c r="B155" s="102"/>
      <c r="C155" s="277"/>
      <c r="D155" s="277"/>
    </row>
    <row r="156" spans="2:4">
      <c r="B156" s="102"/>
      <c r="C156" s="277"/>
      <c r="D156" s="277"/>
    </row>
    <row r="157" spans="2:4">
      <c r="B157" s="102"/>
      <c r="C157" s="277"/>
      <c r="D157" s="277"/>
    </row>
    <row r="158" spans="2:4">
      <c r="B158" s="102"/>
      <c r="C158" s="277"/>
      <c r="D158" s="277"/>
    </row>
    <row r="159" spans="2:4">
      <c r="B159" s="102"/>
      <c r="C159" s="277"/>
      <c r="D159" s="277"/>
    </row>
    <row r="160" spans="2:4">
      <c r="B160" s="102"/>
      <c r="C160" s="277"/>
      <c r="D160" s="277"/>
    </row>
    <row r="161" spans="2:4">
      <c r="B161" s="102"/>
      <c r="C161" s="277"/>
      <c r="D161" s="277"/>
    </row>
    <row r="162" spans="2:4">
      <c r="B162" s="102"/>
      <c r="C162" s="277"/>
      <c r="D162" s="277"/>
    </row>
    <row r="163" spans="2:4">
      <c r="B163" s="102"/>
      <c r="C163" s="277"/>
      <c r="D163" s="277"/>
    </row>
    <row r="164" spans="2:4">
      <c r="B164" s="102"/>
      <c r="C164" s="277"/>
      <c r="D164" s="277"/>
    </row>
    <row r="165" spans="2:4">
      <c r="B165" s="102"/>
      <c r="C165" s="277"/>
      <c r="D165" s="277"/>
    </row>
    <row r="166" spans="2:4">
      <c r="B166" s="102"/>
      <c r="C166" s="277"/>
      <c r="D166" s="277"/>
    </row>
  </sheetData>
  <autoFilter ref="A10:K128"/>
  <phoneticPr fontId="0" type="noConversion"/>
  <pageMargins left="0.75" right="0.75" top="1" bottom="1" header="0.4921259845" footer="0.4921259845"/>
  <pageSetup paperSize="9"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tabColor indexed="41"/>
    <outlinePr summaryBelow="0"/>
  </sheetPr>
  <dimension ref="A1:G1722"/>
  <sheetViews>
    <sheetView zoomScaleNormal="100" zoomScaleSheetLayoutView="80" workbookViewId="0">
      <pane ySplit="1" topLeftCell="A2" activePane="bottomLeft" state="frozenSplit"/>
      <selection activeCell="E1" sqref="E1"/>
      <selection pane="bottomLeft" activeCell="G5" sqref="A2:G549"/>
    </sheetView>
  </sheetViews>
  <sheetFormatPr defaultRowHeight="12.75"/>
  <cols>
    <col min="1" max="1" width="8" customWidth="1"/>
    <col min="2" max="2" width="39.28515625" customWidth="1"/>
    <col min="3" max="3" width="19" customWidth="1"/>
    <col min="4" max="4" width="10.42578125" customWidth="1"/>
    <col min="6" max="6" width="9.5703125" customWidth="1"/>
    <col min="7" max="7" width="10.140625" customWidth="1"/>
  </cols>
  <sheetData>
    <row r="1" spans="1:7" s="124" customFormat="1" ht="24">
      <c r="A1" s="117" t="s">
        <v>214</v>
      </c>
      <c r="B1" s="118" t="s">
        <v>215</v>
      </c>
      <c r="C1" s="119" t="s">
        <v>216</v>
      </c>
      <c r="D1" s="120" t="s">
        <v>217</v>
      </c>
      <c r="E1" s="121" t="s">
        <v>218</v>
      </c>
      <c r="F1" s="122" t="s">
        <v>219</v>
      </c>
      <c r="G1" s="123" t="s">
        <v>220</v>
      </c>
    </row>
    <row r="2" spans="1:7" s="132" customFormat="1">
      <c r="A2" s="125" t="s">
        <v>221</v>
      </c>
      <c r="B2" s="126" t="s">
        <v>222</v>
      </c>
      <c r="C2" s="127"/>
      <c r="D2" s="128"/>
      <c r="E2" s="129"/>
      <c r="F2" s="130"/>
      <c r="G2" s="131"/>
    </row>
    <row r="3" spans="1:7" s="124" customFormat="1" ht="12">
      <c r="A3" s="133" t="s">
        <v>223</v>
      </c>
      <c r="B3" s="134" t="s">
        <v>224</v>
      </c>
      <c r="C3" s="134"/>
      <c r="D3" s="135"/>
      <c r="E3" s="136"/>
      <c r="F3" s="137"/>
      <c r="G3" s="138">
        <f>G4+G8+G15</f>
        <v>272790</v>
      </c>
    </row>
    <row r="4" spans="1:7" s="124" customFormat="1" ht="12">
      <c r="A4" s="139" t="s">
        <v>225</v>
      </c>
      <c r="B4" s="140" t="s">
        <v>226</v>
      </c>
      <c r="C4" s="140"/>
      <c r="D4" s="141"/>
      <c r="E4" s="141"/>
      <c r="F4" s="142"/>
      <c r="G4" s="143">
        <f>SUM(G5:G7)</f>
        <v>122040</v>
      </c>
    </row>
    <row r="5" spans="1:7" s="124" customFormat="1" ht="12">
      <c r="A5" s="144" t="s">
        <v>231</v>
      </c>
      <c r="B5" s="145" t="s">
        <v>232</v>
      </c>
      <c r="C5" s="146" t="s">
        <v>229</v>
      </c>
      <c r="D5" s="147" t="s">
        <v>230</v>
      </c>
      <c r="E5" s="148">
        <v>576</v>
      </c>
      <c r="F5" s="151">
        <v>165</v>
      </c>
      <c r="G5" s="150">
        <f>E5*F5</f>
        <v>95040</v>
      </c>
    </row>
    <row r="6" spans="1:7" s="124" customFormat="1" ht="12">
      <c r="A6" s="144" t="s">
        <v>519</v>
      </c>
      <c r="B6" s="153" t="s">
        <v>520</v>
      </c>
      <c r="C6" s="146" t="s">
        <v>229</v>
      </c>
      <c r="D6" s="147" t="s">
        <v>230</v>
      </c>
      <c r="E6" s="148">
        <v>100</v>
      </c>
      <c r="F6" s="149">
        <v>140</v>
      </c>
      <c r="G6" s="150">
        <f>E6*F6</f>
        <v>14000</v>
      </c>
    </row>
    <row r="7" spans="1:7" s="124" customFormat="1" ht="12">
      <c r="A7" s="144" t="s">
        <v>709</v>
      </c>
      <c r="B7" s="153" t="s">
        <v>710</v>
      </c>
      <c r="C7" s="146" t="s">
        <v>229</v>
      </c>
      <c r="D7" s="147" t="s">
        <v>230</v>
      </c>
      <c r="E7" s="148">
        <v>100</v>
      </c>
      <c r="F7" s="151">
        <v>130</v>
      </c>
      <c r="G7" s="150">
        <f>E7*F7</f>
        <v>13000</v>
      </c>
    </row>
    <row r="8" spans="1:7" s="124" customFormat="1" ht="12">
      <c r="A8" s="139" t="s">
        <v>235</v>
      </c>
      <c r="B8" s="140" t="s">
        <v>236</v>
      </c>
      <c r="C8" s="140"/>
      <c r="D8" s="141"/>
      <c r="E8" s="141"/>
      <c r="F8" s="142"/>
      <c r="G8" s="143">
        <f>SUM(G9:G14)</f>
        <v>127500</v>
      </c>
    </row>
    <row r="9" spans="1:7" s="124" customFormat="1" ht="12">
      <c r="A9" s="144" t="s">
        <v>664</v>
      </c>
      <c r="B9" s="153" t="s">
        <v>404</v>
      </c>
      <c r="C9" s="146" t="s">
        <v>229</v>
      </c>
      <c r="D9" s="147" t="s">
        <v>230</v>
      </c>
      <c r="E9" s="148">
        <v>200</v>
      </c>
      <c r="F9" s="149">
        <v>185</v>
      </c>
      <c r="G9" s="150">
        <f t="shared" ref="G9:G14" si="0">E9*F9</f>
        <v>37000</v>
      </c>
    </row>
    <row r="10" spans="1:7" s="124" customFormat="1" ht="12">
      <c r="A10" s="243" t="s">
        <v>568</v>
      </c>
      <c r="B10" s="153" t="s">
        <v>404</v>
      </c>
      <c r="C10" s="146" t="s">
        <v>229</v>
      </c>
      <c r="D10" s="147" t="s">
        <v>230</v>
      </c>
      <c r="E10" s="148">
        <v>150</v>
      </c>
      <c r="F10" s="149">
        <v>140</v>
      </c>
      <c r="G10" s="150">
        <f t="shared" si="0"/>
        <v>21000</v>
      </c>
    </row>
    <row r="11" spans="1:7" s="124" customFormat="1" ht="12">
      <c r="A11" s="144" t="s">
        <v>597</v>
      </c>
      <c r="B11" s="153" t="s">
        <v>404</v>
      </c>
      <c r="C11" s="146" t="s">
        <v>229</v>
      </c>
      <c r="D11" s="147" t="s">
        <v>230</v>
      </c>
      <c r="E11" s="148">
        <v>150</v>
      </c>
      <c r="F11" s="149">
        <v>140</v>
      </c>
      <c r="G11" s="150">
        <f t="shared" si="0"/>
        <v>21000</v>
      </c>
    </row>
    <row r="12" spans="1:7" s="124" customFormat="1" ht="12">
      <c r="A12" s="144" t="s">
        <v>702</v>
      </c>
      <c r="B12" s="153" t="s">
        <v>404</v>
      </c>
      <c r="C12" s="146" t="s">
        <v>229</v>
      </c>
      <c r="D12" s="147" t="s">
        <v>230</v>
      </c>
      <c r="E12" s="148">
        <v>100</v>
      </c>
      <c r="F12" s="149">
        <v>185</v>
      </c>
      <c r="G12" s="150">
        <f t="shared" si="0"/>
        <v>18500</v>
      </c>
    </row>
    <row r="13" spans="1:7" s="124" customFormat="1" ht="12">
      <c r="A13" s="144" t="s">
        <v>400</v>
      </c>
      <c r="B13" s="153" t="s">
        <v>404</v>
      </c>
      <c r="C13" s="146" t="s">
        <v>229</v>
      </c>
      <c r="D13" s="147" t="s">
        <v>230</v>
      </c>
      <c r="E13" s="148">
        <v>100</v>
      </c>
      <c r="F13" s="151">
        <v>150</v>
      </c>
      <c r="G13" s="150">
        <f t="shared" si="0"/>
        <v>15000</v>
      </c>
    </row>
    <row r="14" spans="1:7" s="124" customFormat="1" ht="12">
      <c r="A14" s="144" t="s">
        <v>453</v>
      </c>
      <c r="B14" s="153" t="s">
        <v>404</v>
      </c>
      <c r="C14" s="146" t="s">
        <v>229</v>
      </c>
      <c r="D14" s="147" t="s">
        <v>230</v>
      </c>
      <c r="E14" s="148">
        <v>100</v>
      </c>
      <c r="F14" s="151">
        <v>150</v>
      </c>
      <c r="G14" s="150">
        <f t="shared" si="0"/>
        <v>15000</v>
      </c>
    </row>
    <row r="15" spans="1:7" s="124" customFormat="1" ht="12">
      <c r="A15" s="139" t="s">
        <v>249</v>
      </c>
      <c r="B15" s="140" t="s">
        <v>250</v>
      </c>
      <c r="C15" s="140"/>
      <c r="D15" s="141"/>
      <c r="E15" s="141"/>
      <c r="F15" s="142"/>
      <c r="G15" s="143">
        <f>SUM(G16:G19)</f>
        <v>23250</v>
      </c>
    </row>
    <row r="16" spans="1:7" s="124" customFormat="1" ht="12">
      <c r="A16" s="144" t="s">
        <v>632</v>
      </c>
      <c r="B16" s="153" t="s">
        <v>404</v>
      </c>
      <c r="C16" s="146" t="s">
        <v>229</v>
      </c>
      <c r="D16" s="147" t="s">
        <v>230</v>
      </c>
      <c r="E16" s="148">
        <v>100</v>
      </c>
      <c r="F16" s="149">
        <v>140</v>
      </c>
      <c r="G16" s="150">
        <f>E16*F16</f>
        <v>14000</v>
      </c>
    </row>
    <row r="17" spans="1:7" s="124" customFormat="1" ht="12">
      <c r="A17" s="144" t="s">
        <v>736</v>
      </c>
      <c r="B17" s="153" t="s">
        <v>404</v>
      </c>
      <c r="C17" s="146" t="s">
        <v>229</v>
      </c>
      <c r="D17" s="147" t="s">
        <v>230</v>
      </c>
      <c r="E17" s="148">
        <v>50</v>
      </c>
      <c r="F17" s="149">
        <v>185</v>
      </c>
      <c r="G17" s="150">
        <f>E17*F17</f>
        <v>9250</v>
      </c>
    </row>
    <row r="18" spans="1:7" s="124" customFormat="1" ht="12">
      <c r="A18" s="144" t="s">
        <v>255</v>
      </c>
      <c r="B18" s="145" t="s">
        <v>256</v>
      </c>
      <c r="C18" s="145"/>
      <c r="D18" s="147" t="s">
        <v>230</v>
      </c>
      <c r="E18" s="148">
        <v>0</v>
      </c>
      <c r="F18" s="151">
        <v>0</v>
      </c>
      <c r="G18" s="150">
        <f>E18*F18</f>
        <v>0</v>
      </c>
    </row>
    <row r="19" spans="1:7" s="124" customFormat="1" ht="12">
      <c r="A19" s="144" t="s">
        <v>257</v>
      </c>
      <c r="B19" s="145" t="s">
        <v>258</v>
      </c>
      <c r="C19" s="145"/>
      <c r="D19" s="147" t="s">
        <v>230</v>
      </c>
      <c r="E19" s="148">
        <v>0</v>
      </c>
      <c r="F19" s="151">
        <v>0</v>
      </c>
      <c r="G19" s="150">
        <f>E19*F19</f>
        <v>0</v>
      </c>
    </row>
    <row r="20" spans="1:7" s="124" customFormat="1" ht="12">
      <c r="A20" s="133" t="s">
        <v>259</v>
      </c>
      <c r="B20" s="152" t="s">
        <v>260</v>
      </c>
      <c r="C20" s="152"/>
      <c r="D20" s="135"/>
      <c r="E20" s="136"/>
      <c r="F20" s="137"/>
      <c r="G20" s="138">
        <f>SUM(G21:G23)</f>
        <v>28000</v>
      </c>
    </row>
    <row r="21" spans="1:7" s="124" customFormat="1" ht="12">
      <c r="A21" s="144" t="s">
        <v>261</v>
      </c>
      <c r="B21" s="153" t="s">
        <v>262</v>
      </c>
      <c r="C21" s="153"/>
      <c r="D21" s="147" t="s">
        <v>263</v>
      </c>
      <c r="E21" s="148">
        <v>0</v>
      </c>
      <c r="F21" s="151">
        <v>0</v>
      </c>
      <c r="G21" s="150">
        <f>E21*F21</f>
        <v>0</v>
      </c>
    </row>
    <row r="22" spans="1:7" s="124" customFormat="1" ht="12">
      <c r="A22" s="144" t="s">
        <v>264</v>
      </c>
      <c r="B22" s="153" t="s">
        <v>265</v>
      </c>
      <c r="C22" s="146" t="s">
        <v>266</v>
      </c>
      <c r="D22" s="147" t="s">
        <v>263</v>
      </c>
      <c r="E22" s="148">
        <v>1</v>
      </c>
      <c r="F22" s="151">
        <v>28000</v>
      </c>
      <c r="G22" s="150">
        <f>E22*F22</f>
        <v>28000</v>
      </c>
    </row>
    <row r="23" spans="1:7" s="124" customFormat="1" ht="12">
      <c r="A23" s="144" t="s">
        <v>267</v>
      </c>
      <c r="B23" s="153" t="s">
        <v>268</v>
      </c>
      <c r="C23" s="153"/>
      <c r="D23" s="147" t="s">
        <v>263</v>
      </c>
      <c r="E23" s="148">
        <v>0</v>
      </c>
      <c r="F23" s="151">
        <v>0</v>
      </c>
      <c r="G23" s="150">
        <f>E23*F23</f>
        <v>0</v>
      </c>
    </row>
    <row r="24" spans="1:7" s="124" customFormat="1" ht="12">
      <c r="A24" s="133" t="s">
        <v>269</v>
      </c>
      <c r="B24" s="152" t="s">
        <v>270</v>
      </c>
      <c r="C24" s="152"/>
      <c r="D24" s="135"/>
      <c r="E24" s="136"/>
      <c r="F24" s="137"/>
      <c r="G24" s="138">
        <f>SUM(G25:G37)</f>
        <v>0</v>
      </c>
    </row>
    <row r="25" spans="1:7" s="124" customFormat="1" ht="12">
      <c r="A25" s="139" t="s">
        <v>271</v>
      </c>
      <c r="B25" s="140" t="s">
        <v>226</v>
      </c>
      <c r="C25" s="140"/>
      <c r="D25" s="141"/>
      <c r="E25" s="141"/>
      <c r="F25" s="142"/>
      <c r="G25" s="143">
        <f>SUM(G26:G28)</f>
        <v>0</v>
      </c>
    </row>
    <row r="26" spans="1:7" s="124" customFormat="1" ht="12">
      <c r="A26" s="144" t="s">
        <v>272</v>
      </c>
      <c r="B26" s="145" t="s">
        <v>228</v>
      </c>
      <c r="C26" s="145"/>
      <c r="D26" s="147" t="s">
        <v>230</v>
      </c>
      <c r="E26" s="148">
        <v>0</v>
      </c>
      <c r="F26" s="151">
        <v>0</v>
      </c>
      <c r="G26" s="150">
        <f>E26*F26</f>
        <v>0</v>
      </c>
    </row>
    <row r="27" spans="1:7" s="124" customFormat="1" ht="12">
      <c r="A27" s="144" t="s">
        <v>273</v>
      </c>
      <c r="B27" s="145" t="s">
        <v>232</v>
      </c>
      <c r="C27" s="145"/>
      <c r="D27" s="147" t="s">
        <v>230</v>
      </c>
      <c r="E27" s="148">
        <v>0</v>
      </c>
      <c r="F27" s="151">
        <v>0</v>
      </c>
      <c r="G27" s="150">
        <f>E27*F27</f>
        <v>0</v>
      </c>
    </row>
    <row r="28" spans="1:7" s="124" customFormat="1" ht="12">
      <c r="A28" s="144" t="s">
        <v>274</v>
      </c>
      <c r="B28" s="145" t="s">
        <v>258</v>
      </c>
      <c r="C28" s="145"/>
      <c r="D28" s="147" t="s">
        <v>230</v>
      </c>
      <c r="E28" s="148">
        <v>0</v>
      </c>
      <c r="F28" s="151">
        <v>0</v>
      </c>
      <c r="G28" s="150">
        <f>E28*F28</f>
        <v>0</v>
      </c>
    </row>
    <row r="29" spans="1:7" s="124" customFormat="1" ht="12">
      <c r="A29" s="139" t="s">
        <v>275</v>
      </c>
      <c r="B29" s="140" t="s">
        <v>236</v>
      </c>
      <c r="C29" s="140"/>
      <c r="D29" s="141"/>
      <c r="E29" s="141"/>
      <c r="F29" s="142"/>
      <c r="G29" s="143">
        <f>SUM(G30:G32)</f>
        <v>0</v>
      </c>
    </row>
    <row r="30" spans="1:7" s="124" customFormat="1" ht="12">
      <c r="A30" s="144" t="s">
        <v>276</v>
      </c>
      <c r="B30" s="145" t="s">
        <v>238</v>
      </c>
      <c r="C30" s="145"/>
      <c r="D30" s="147" t="s">
        <v>230</v>
      </c>
      <c r="E30" s="148">
        <v>0</v>
      </c>
      <c r="F30" s="151">
        <v>0</v>
      </c>
      <c r="G30" s="150">
        <f>E30*F30</f>
        <v>0</v>
      </c>
    </row>
    <row r="31" spans="1:7" s="124" customFormat="1" ht="12">
      <c r="A31" s="144" t="s">
        <v>277</v>
      </c>
      <c r="B31" s="145" t="s">
        <v>278</v>
      </c>
      <c r="C31" s="145"/>
      <c r="D31" s="147" t="s">
        <v>230</v>
      </c>
      <c r="E31" s="148">
        <v>0</v>
      </c>
      <c r="F31" s="151">
        <v>0</v>
      </c>
      <c r="G31" s="150">
        <f>E31*F31</f>
        <v>0</v>
      </c>
    </row>
    <row r="32" spans="1:7" s="124" customFormat="1" ht="12">
      <c r="A32" s="144" t="s">
        <v>279</v>
      </c>
      <c r="B32" s="145" t="s">
        <v>280</v>
      </c>
      <c r="C32" s="145"/>
      <c r="D32" s="147" t="s">
        <v>230</v>
      </c>
      <c r="E32" s="148">
        <v>0</v>
      </c>
      <c r="F32" s="151">
        <v>0</v>
      </c>
      <c r="G32" s="150">
        <f>E32*F32</f>
        <v>0</v>
      </c>
    </row>
    <row r="33" spans="1:7" s="124" customFormat="1" ht="12">
      <c r="A33" s="139" t="s">
        <v>281</v>
      </c>
      <c r="B33" s="140" t="s">
        <v>250</v>
      </c>
      <c r="C33" s="140"/>
      <c r="D33" s="141"/>
      <c r="E33" s="141"/>
      <c r="F33" s="142"/>
      <c r="G33" s="143">
        <f>SUM(G34:G37)</f>
        <v>0</v>
      </c>
    </row>
    <row r="34" spans="1:7" s="124" customFormat="1" ht="12">
      <c r="A34" s="144" t="s">
        <v>282</v>
      </c>
      <c r="B34" s="145" t="s">
        <v>252</v>
      </c>
      <c r="C34" s="146"/>
      <c r="D34" s="147" t="s">
        <v>230</v>
      </c>
      <c r="E34" s="148">
        <v>0</v>
      </c>
      <c r="F34" s="151">
        <v>0</v>
      </c>
      <c r="G34" s="150">
        <f>E34*F34</f>
        <v>0</v>
      </c>
    </row>
    <row r="35" spans="1:7" s="124" customFormat="1" ht="12">
      <c r="A35" s="144" t="s">
        <v>283</v>
      </c>
      <c r="B35" s="145" t="s">
        <v>254</v>
      </c>
      <c r="C35" s="145"/>
      <c r="D35" s="147" t="s">
        <v>230</v>
      </c>
      <c r="E35" s="148">
        <v>0</v>
      </c>
      <c r="F35" s="151">
        <v>0</v>
      </c>
      <c r="G35" s="150">
        <f>E35*F35</f>
        <v>0</v>
      </c>
    </row>
    <row r="36" spans="1:7" s="124" customFormat="1" ht="12">
      <c r="A36" s="144" t="s">
        <v>284</v>
      </c>
      <c r="B36" s="145" t="s">
        <v>256</v>
      </c>
      <c r="C36" s="145"/>
      <c r="D36" s="147" t="s">
        <v>230</v>
      </c>
      <c r="E36" s="148">
        <v>0</v>
      </c>
      <c r="F36" s="151">
        <v>0</v>
      </c>
      <c r="G36" s="150">
        <f>E36*F36</f>
        <v>0</v>
      </c>
    </row>
    <row r="37" spans="1:7" s="124" customFormat="1" ht="12">
      <c r="A37" s="144" t="s">
        <v>285</v>
      </c>
      <c r="B37" s="145" t="s">
        <v>258</v>
      </c>
      <c r="C37" s="145"/>
      <c r="D37" s="147" t="s">
        <v>230</v>
      </c>
      <c r="E37" s="148">
        <v>0</v>
      </c>
      <c r="F37" s="151">
        <v>0</v>
      </c>
      <c r="G37" s="150">
        <f>E37*F37</f>
        <v>0</v>
      </c>
    </row>
    <row r="38" spans="1:7" s="124" customFormat="1" ht="12">
      <c r="A38" s="154" t="s">
        <v>286</v>
      </c>
      <c r="B38" s="155" t="s">
        <v>287</v>
      </c>
      <c r="C38" s="155"/>
      <c r="D38" s="156"/>
      <c r="E38" s="156"/>
      <c r="F38" s="157"/>
      <c r="G38" s="158">
        <f>SUM(G39:G44)</f>
        <v>89100</v>
      </c>
    </row>
    <row r="39" spans="1:7" s="124" customFormat="1" ht="24">
      <c r="A39" s="144" t="s">
        <v>288</v>
      </c>
      <c r="B39" s="153" t="s">
        <v>289</v>
      </c>
      <c r="C39" s="146" t="s">
        <v>290</v>
      </c>
      <c r="D39" s="147" t="s">
        <v>263</v>
      </c>
      <c r="E39" s="148">
        <v>1</v>
      </c>
      <c r="F39" s="151">
        <v>52000</v>
      </c>
      <c r="G39" s="150">
        <f t="shared" ref="G39:G44" si="1">E39*F39</f>
        <v>52000</v>
      </c>
    </row>
    <row r="40" spans="1:7" s="124" customFormat="1" ht="12">
      <c r="A40" s="144" t="s">
        <v>291</v>
      </c>
      <c r="B40" s="153" t="s">
        <v>292</v>
      </c>
      <c r="C40" s="153"/>
      <c r="D40" s="147" t="s">
        <v>263</v>
      </c>
      <c r="E40" s="148">
        <v>0</v>
      </c>
      <c r="F40" s="151">
        <v>0</v>
      </c>
      <c r="G40" s="150">
        <f t="shared" si="1"/>
        <v>0</v>
      </c>
    </row>
    <row r="41" spans="1:7" s="124" customFormat="1" ht="24">
      <c r="A41" s="144" t="s">
        <v>293</v>
      </c>
      <c r="B41" s="153" t="s">
        <v>294</v>
      </c>
      <c r="C41" s="145" t="s">
        <v>295</v>
      </c>
      <c r="D41" s="147" t="s">
        <v>263</v>
      </c>
      <c r="E41" s="148">
        <v>1</v>
      </c>
      <c r="F41" s="151">
        <f>24*(400+200+5*175)+1700</f>
        <v>37100</v>
      </c>
      <c r="G41" s="150">
        <f t="shared" si="1"/>
        <v>37100</v>
      </c>
    </row>
    <row r="42" spans="1:7" s="124" customFormat="1" ht="12">
      <c r="A42" s="144" t="s">
        <v>296</v>
      </c>
      <c r="B42" s="153" t="s">
        <v>297</v>
      </c>
      <c r="C42" s="153"/>
      <c r="D42" s="147" t="s">
        <v>263</v>
      </c>
      <c r="E42" s="148">
        <v>0</v>
      </c>
      <c r="F42" s="151">
        <v>0</v>
      </c>
      <c r="G42" s="150">
        <f t="shared" si="1"/>
        <v>0</v>
      </c>
    </row>
    <row r="43" spans="1:7" s="124" customFormat="1" ht="12">
      <c r="A43" s="144" t="s">
        <v>298</v>
      </c>
      <c r="B43" s="153" t="s">
        <v>299</v>
      </c>
      <c r="C43" s="153"/>
      <c r="D43" s="147" t="s">
        <v>263</v>
      </c>
      <c r="E43" s="148">
        <v>0</v>
      </c>
      <c r="F43" s="151">
        <v>0</v>
      </c>
      <c r="G43" s="150">
        <f t="shared" si="1"/>
        <v>0</v>
      </c>
    </row>
    <row r="44" spans="1:7" s="124" customFormat="1" ht="12">
      <c r="A44" s="144" t="s">
        <v>300</v>
      </c>
      <c r="B44" s="153" t="s">
        <v>301</v>
      </c>
      <c r="C44" s="153"/>
      <c r="D44" s="147" t="s">
        <v>263</v>
      </c>
      <c r="E44" s="148">
        <v>0</v>
      </c>
      <c r="F44" s="151">
        <v>0</v>
      </c>
      <c r="G44" s="150">
        <f t="shared" si="1"/>
        <v>0</v>
      </c>
    </row>
    <row r="45" spans="1:7" s="166" customFormat="1">
      <c r="A45" s="159" t="s">
        <v>302</v>
      </c>
      <c r="B45" s="160" t="s">
        <v>303</v>
      </c>
      <c r="C45" s="161"/>
      <c r="D45" s="162"/>
      <c r="E45" s="163"/>
      <c r="F45" s="164"/>
      <c r="G45" s="165">
        <f>G3+G20+G24+G38</f>
        <v>389890</v>
      </c>
    </row>
    <row r="46" spans="1:7" s="174" customFormat="1">
      <c r="A46" s="167" t="s">
        <v>304</v>
      </c>
      <c r="B46" s="168" t="s">
        <v>305</v>
      </c>
      <c r="C46" s="169"/>
      <c r="D46" s="170"/>
      <c r="E46" s="171"/>
      <c r="F46" s="172"/>
      <c r="G46" s="173"/>
    </row>
    <row r="47" spans="1:7" s="124" customFormat="1" ht="36">
      <c r="A47" s="133" t="s">
        <v>306</v>
      </c>
      <c r="B47" s="152" t="s">
        <v>307</v>
      </c>
      <c r="C47" s="152"/>
      <c r="D47" s="135"/>
      <c r="E47" s="135"/>
      <c r="F47" s="137"/>
      <c r="G47" s="138">
        <f>SUM(G48:G56)</f>
        <v>0</v>
      </c>
    </row>
    <row r="48" spans="1:7" s="124" customFormat="1" ht="12">
      <c r="A48" s="144" t="s">
        <v>308</v>
      </c>
      <c r="B48" s="153" t="s">
        <v>309</v>
      </c>
      <c r="C48" s="153"/>
      <c r="D48" s="147" t="s">
        <v>18</v>
      </c>
      <c r="E48" s="148">
        <v>0</v>
      </c>
      <c r="F48" s="151">
        <v>0</v>
      </c>
      <c r="G48" s="150">
        <f t="shared" ref="G48:G56" si="2">E48*F48</f>
        <v>0</v>
      </c>
    </row>
    <row r="49" spans="1:7" s="124" customFormat="1" ht="12">
      <c r="A49" s="144" t="s">
        <v>310</v>
      </c>
      <c r="B49" s="153" t="s">
        <v>311</v>
      </c>
      <c r="C49" s="153"/>
      <c r="D49" s="147" t="s">
        <v>18</v>
      </c>
      <c r="E49" s="148">
        <v>0</v>
      </c>
      <c r="F49" s="151">
        <v>0</v>
      </c>
      <c r="G49" s="150">
        <f t="shared" si="2"/>
        <v>0</v>
      </c>
    </row>
    <row r="50" spans="1:7" s="124" customFormat="1" ht="12">
      <c r="A50" s="144" t="s">
        <v>312</v>
      </c>
      <c r="B50" s="153" t="s">
        <v>313</v>
      </c>
      <c r="C50" s="153"/>
      <c r="D50" s="147" t="s">
        <v>18</v>
      </c>
      <c r="E50" s="148">
        <v>0</v>
      </c>
      <c r="F50" s="151">
        <v>0</v>
      </c>
      <c r="G50" s="150">
        <f t="shared" si="2"/>
        <v>0</v>
      </c>
    </row>
    <row r="51" spans="1:7" s="124" customFormat="1" ht="12">
      <c r="A51" s="144" t="s">
        <v>314</v>
      </c>
      <c r="B51" s="175" t="s">
        <v>315</v>
      </c>
      <c r="C51" s="175"/>
      <c r="D51" s="147" t="s">
        <v>18</v>
      </c>
      <c r="E51" s="148">
        <v>0</v>
      </c>
      <c r="F51" s="151">
        <v>0</v>
      </c>
      <c r="G51" s="150">
        <f t="shared" si="2"/>
        <v>0</v>
      </c>
    </row>
    <row r="52" spans="1:7" s="124" customFormat="1" ht="12">
      <c r="A52" s="144" t="s">
        <v>316</v>
      </c>
      <c r="B52" s="175" t="s">
        <v>317</v>
      </c>
      <c r="C52" s="175"/>
      <c r="D52" s="147" t="s">
        <v>18</v>
      </c>
      <c r="E52" s="148">
        <v>0</v>
      </c>
      <c r="F52" s="151">
        <v>0</v>
      </c>
      <c r="G52" s="150">
        <f t="shared" si="2"/>
        <v>0</v>
      </c>
    </row>
    <row r="53" spans="1:7" s="124" customFormat="1" ht="12">
      <c r="A53" s="144" t="s">
        <v>318</v>
      </c>
      <c r="B53" s="153" t="s">
        <v>319</v>
      </c>
      <c r="C53" s="153"/>
      <c r="D53" s="147" t="s">
        <v>18</v>
      </c>
      <c r="E53" s="148">
        <v>0</v>
      </c>
      <c r="F53" s="151">
        <v>0</v>
      </c>
      <c r="G53" s="150">
        <f t="shared" si="2"/>
        <v>0</v>
      </c>
    </row>
    <row r="54" spans="1:7" s="124" customFormat="1" ht="12">
      <c r="A54" s="144" t="s">
        <v>320</v>
      </c>
      <c r="B54" s="153" t="s">
        <v>321</v>
      </c>
      <c r="C54" s="153"/>
      <c r="D54" s="147" t="s">
        <v>18</v>
      </c>
      <c r="E54" s="148">
        <v>0</v>
      </c>
      <c r="F54" s="151">
        <v>0</v>
      </c>
      <c r="G54" s="150">
        <f t="shared" si="2"/>
        <v>0</v>
      </c>
    </row>
    <row r="55" spans="1:7" s="124" customFormat="1" ht="12">
      <c r="A55" s="144" t="s">
        <v>322</v>
      </c>
      <c r="B55" s="153" t="s">
        <v>323</v>
      </c>
      <c r="C55" s="153"/>
      <c r="D55" s="147" t="s">
        <v>18</v>
      </c>
      <c r="E55" s="148">
        <v>0</v>
      </c>
      <c r="F55" s="151">
        <v>0</v>
      </c>
      <c r="G55" s="150">
        <f t="shared" si="2"/>
        <v>0</v>
      </c>
    </row>
    <row r="56" spans="1:7" s="124" customFormat="1" ht="12">
      <c r="A56" s="144" t="s">
        <v>324</v>
      </c>
      <c r="B56" s="153" t="s">
        <v>258</v>
      </c>
      <c r="C56" s="153"/>
      <c r="D56" s="147" t="s">
        <v>18</v>
      </c>
      <c r="E56" s="148">
        <v>0</v>
      </c>
      <c r="F56" s="151">
        <v>0</v>
      </c>
      <c r="G56" s="150">
        <f t="shared" si="2"/>
        <v>0</v>
      </c>
    </row>
    <row r="57" spans="1:7" s="124" customFormat="1" ht="24">
      <c r="A57" s="133" t="s">
        <v>325</v>
      </c>
      <c r="B57" s="152" t="s">
        <v>326</v>
      </c>
      <c r="C57" s="152"/>
      <c r="D57" s="135"/>
      <c r="E57" s="135"/>
      <c r="F57" s="137"/>
      <c r="G57" s="138">
        <f>SUM(G58:G65)</f>
        <v>204010</v>
      </c>
    </row>
    <row r="58" spans="1:7" s="124" customFormat="1" ht="24">
      <c r="A58" s="144" t="s">
        <v>327</v>
      </c>
      <c r="B58" s="153" t="s">
        <v>309</v>
      </c>
      <c r="C58" s="145" t="s">
        <v>328</v>
      </c>
      <c r="D58" s="147" t="s">
        <v>18</v>
      </c>
      <c r="E58" s="148">
        <v>11</v>
      </c>
      <c r="F58" s="151">
        <v>15000</v>
      </c>
      <c r="G58" s="150">
        <f t="shared" ref="G58:G65" si="3">E58*F58</f>
        <v>165000</v>
      </c>
    </row>
    <row r="59" spans="1:7" s="124" customFormat="1" ht="12">
      <c r="A59" s="144" t="s">
        <v>329</v>
      </c>
      <c r="B59" s="153" t="s">
        <v>311</v>
      </c>
      <c r="C59" s="145" t="s">
        <v>330</v>
      </c>
      <c r="D59" s="147" t="s">
        <v>18</v>
      </c>
      <c r="E59" s="148">
        <v>1</v>
      </c>
      <c r="F59" s="151">
        <v>5000</v>
      </c>
      <c r="G59" s="150">
        <f t="shared" si="3"/>
        <v>5000</v>
      </c>
    </row>
    <row r="60" spans="1:7" s="124" customFormat="1" ht="12">
      <c r="A60" s="144" t="s">
        <v>331</v>
      </c>
      <c r="B60" s="153" t="s">
        <v>332</v>
      </c>
      <c r="C60" s="153"/>
      <c r="D60" s="147" t="s">
        <v>18</v>
      </c>
      <c r="E60" s="148">
        <v>0</v>
      </c>
      <c r="F60" s="151">
        <v>0</v>
      </c>
      <c r="G60" s="150">
        <f t="shared" si="3"/>
        <v>0</v>
      </c>
    </row>
    <row r="61" spans="1:7" s="124" customFormat="1" ht="12">
      <c r="A61" s="144" t="s">
        <v>333</v>
      </c>
      <c r="B61" s="175" t="s">
        <v>315</v>
      </c>
      <c r="C61" s="145"/>
      <c r="D61" s="147" t="s">
        <v>18</v>
      </c>
      <c r="E61" s="148">
        <v>0</v>
      </c>
      <c r="F61" s="151">
        <v>0</v>
      </c>
      <c r="G61" s="150">
        <f t="shared" si="3"/>
        <v>0</v>
      </c>
    </row>
    <row r="62" spans="1:7" s="124" customFormat="1" ht="36">
      <c r="A62" s="144" t="s">
        <v>334</v>
      </c>
      <c r="B62" s="175" t="s">
        <v>317</v>
      </c>
      <c r="C62" s="145" t="s">
        <v>335</v>
      </c>
      <c r="D62" s="147" t="s">
        <v>18</v>
      </c>
      <c r="E62" s="148">
        <v>1</v>
      </c>
      <c r="F62" s="151">
        <v>18920</v>
      </c>
      <c r="G62" s="150">
        <f t="shared" si="3"/>
        <v>18920</v>
      </c>
    </row>
    <row r="63" spans="1:7" s="124" customFormat="1" ht="24">
      <c r="A63" s="144" t="s">
        <v>336</v>
      </c>
      <c r="B63" s="153" t="s">
        <v>337</v>
      </c>
      <c r="C63" s="145" t="s">
        <v>328</v>
      </c>
      <c r="D63" s="147" t="s">
        <v>18</v>
      </c>
      <c r="E63" s="148">
        <v>10</v>
      </c>
      <c r="F63" s="151">
        <v>519</v>
      </c>
      <c r="G63" s="150">
        <f t="shared" si="3"/>
        <v>5190</v>
      </c>
    </row>
    <row r="64" spans="1:7" s="124" customFormat="1" ht="36">
      <c r="A64" s="144" t="s">
        <v>338</v>
      </c>
      <c r="B64" s="153" t="s">
        <v>321</v>
      </c>
      <c r="C64" s="145" t="s">
        <v>335</v>
      </c>
      <c r="D64" s="147" t="s">
        <v>18</v>
      </c>
      <c r="E64" s="148">
        <v>1</v>
      </c>
      <c r="F64" s="151">
        <v>9900</v>
      </c>
      <c r="G64" s="150">
        <f t="shared" si="3"/>
        <v>9900</v>
      </c>
    </row>
    <row r="65" spans="1:7" s="124" customFormat="1" ht="12">
      <c r="A65" s="144" t="s">
        <v>339</v>
      </c>
      <c r="B65" s="153" t="s">
        <v>323</v>
      </c>
      <c r="C65" s="153"/>
      <c r="D65" s="147" t="s">
        <v>18</v>
      </c>
      <c r="E65" s="148">
        <v>0</v>
      </c>
      <c r="F65" s="151">
        <v>0</v>
      </c>
      <c r="G65" s="150">
        <f t="shared" si="3"/>
        <v>0</v>
      </c>
    </row>
    <row r="66" spans="1:7" s="124" customFormat="1" ht="24">
      <c r="A66" s="176" t="s">
        <v>340</v>
      </c>
      <c r="B66" s="177" t="s">
        <v>341</v>
      </c>
      <c r="C66" s="177"/>
      <c r="D66" s="178"/>
      <c r="E66" s="179"/>
      <c r="F66" s="157"/>
      <c r="G66" s="158">
        <f>SUM(G67:G68)</f>
        <v>0</v>
      </c>
    </row>
    <row r="67" spans="1:7" s="186" customFormat="1" ht="12">
      <c r="A67" s="180" t="s">
        <v>342</v>
      </c>
      <c r="B67" s="181" t="s">
        <v>341</v>
      </c>
      <c r="C67" s="181"/>
      <c r="D67" s="182" t="s">
        <v>188</v>
      </c>
      <c r="E67" s="183">
        <v>0</v>
      </c>
      <c r="F67" s="184">
        <v>0</v>
      </c>
      <c r="G67" s="185">
        <f>E67*F67</f>
        <v>0</v>
      </c>
    </row>
    <row r="68" spans="1:7" s="186" customFormat="1" ht="12">
      <c r="A68" s="180" t="s">
        <v>343</v>
      </c>
      <c r="B68" s="181" t="s">
        <v>344</v>
      </c>
      <c r="C68" s="181"/>
      <c r="D68" s="182" t="s">
        <v>188</v>
      </c>
      <c r="E68" s="183">
        <v>0</v>
      </c>
      <c r="F68" s="184">
        <v>0</v>
      </c>
      <c r="G68" s="185">
        <f>E68*F68</f>
        <v>0</v>
      </c>
    </row>
    <row r="69" spans="1:7" s="186" customFormat="1" ht="12">
      <c r="A69" s="176" t="s">
        <v>345</v>
      </c>
      <c r="B69" s="177" t="s">
        <v>346</v>
      </c>
      <c r="C69" s="177"/>
      <c r="D69" s="178"/>
      <c r="E69" s="179"/>
      <c r="F69" s="187"/>
      <c r="G69" s="188">
        <f>G70+G71</f>
        <v>0</v>
      </c>
    </row>
    <row r="70" spans="1:7" s="186" customFormat="1" ht="12">
      <c r="A70" s="180" t="s">
        <v>347</v>
      </c>
      <c r="B70" s="181" t="s">
        <v>348</v>
      </c>
      <c r="C70" s="181"/>
      <c r="D70" s="182" t="s">
        <v>263</v>
      </c>
      <c r="E70" s="183">
        <v>0</v>
      </c>
      <c r="F70" s="184">
        <v>0</v>
      </c>
      <c r="G70" s="185">
        <f>E70*F70</f>
        <v>0</v>
      </c>
    </row>
    <row r="71" spans="1:7" s="186" customFormat="1" ht="12">
      <c r="A71" s="180" t="s">
        <v>349</v>
      </c>
      <c r="B71" s="181" t="s">
        <v>350</v>
      </c>
      <c r="C71" s="181"/>
      <c r="D71" s="182" t="s">
        <v>263</v>
      </c>
      <c r="E71" s="183">
        <v>0</v>
      </c>
      <c r="F71" s="184">
        <v>0</v>
      </c>
      <c r="G71" s="185">
        <f>E71*F71</f>
        <v>0</v>
      </c>
    </row>
    <row r="72" spans="1:7" s="166" customFormat="1">
      <c r="A72" s="159" t="s">
        <v>304</v>
      </c>
      <c r="B72" s="160" t="s">
        <v>351</v>
      </c>
      <c r="C72" s="161"/>
      <c r="D72" s="162"/>
      <c r="E72" s="163"/>
      <c r="F72" s="164"/>
      <c r="G72" s="165">
        <f>G47+G57+G66</f>
        <v>204010</v>
      </c>
    </row>
    <row r="73" spans="1:7" s="132" customFormat="1">
      <c r="A73" s="125" t="s">
        <v>352</v>
      </c>
      <c r="B73" s="126" t="s">
        <v>353</v>
      </c>
      <c r="C73" s="127"/>
      <c r="D73" s="189"/>
      <c r="E73" s="190"/>
      <c r="F73" s="191"/>
      <c r="G73" s="192"/>
    </row>
    <row r="74" spans="1:7" s="124" customFormat="1" ht="12">
      <c r="A74" s="133" t="s">
        <v>354</v>
      </c>
      <c r="B74" s="152" t="s">
        <v>224</v>
      </c>
      <c r="C74" s="152"/>
      <c r="D74" s="135"/>
      <c r="E74" s="136"/>
      <c r="F74" s="137"/>
      <c r="G74" s="138">
        <f>SUM(G75:G77)</f>
        <v>7500</v>
      </c>
    </row>
    <row r="75" spans="1:7" s="124" customFormat="1" ht="12">
      <c r="A75" s="144" t="s">
        <v>517</v>
      </c>
      <c r="B75" s="153" t="s">
        <v>404</v>
      </c>
      <c r="C75" s="146" t="s">
        <v>229</v>
      </c>
      <c r="D75" s="147" t="s">
        <v>230</v>
      </c>
      <c r="E75" s="148">
        <v>50</v>
      </c>
      <c r="F75" s="151">
        <v>150</v>
      </c>
      <c r="G75" s="150">
        <f>E75*F75</f>
        <v>7500</v>
      </c>
    </row>
    <row r="76" spans="1:7" s="124" customFormat="1" ht="24">
      <c r="A76" s="144" t="s">
        <v>357</v>
      </c>
      <c r="B76" s="153" t="s">
        <v>358</v>
      </c>
      <c r="C76" s="153"/>
      <c r="D76" s="147" t="s">
        <v>230</v>
      </c>
      <c r="E76" s="148">
        <v>0</v>
      </c>
      <c r="F76" s="151">
        <v>0</v>
      </c>
      <c r="G76" s="150">
        <f>E76*F76</f>
        <v>0</v>
      </c>
    </row>
    <row r="77" spans="1:7" s="124" customFormat="1" ht="12">
      <c r="A77" s="144" t="s">
        <v>359</v>
      </c>
      <c r="B77" s="153" t="s">
        <v>258</v>
      </c>
      <c r="C77" s="153"/>
      <c r="D77" s="147" t="s">
        <v>230</v>
      </c>
      <c r="E77" s="148">
        <v>0</v>
      </c>
      <c r="F77" s="151">
        <v>0</v>
      </c>
      <c r="G77" s="150">
        <f>E77*F77</f>
        <v>0</v>
      </c>
    </row>
    <row r="78" spans="1:7" s="124" customFormat="1" ht="12">
      <c r="A78" s="133" t="s">
        <v>360</v>
      </c>
      <c r="B78" s="152" t="s">
        <v>260</v>
      </c>
      <c r="C78" s="152"/>
      <c r="D78" s="135"/>
      <c r="E78" s="136"/>
      <c r="F78" s="137"/>
      <c r="G78" s="138">
        <f>SUM(G79:G81)</f>
        <v>0</v>
      </c>
    </row>
    <row r="79" spans="1:7" s="124" customFormat="1" ht="12">
      <c r="A79" s="144" t="s">
        <v>361</v>
      </c>
      <c r="B79" s="153" t="s">
        <v>362</v>
      </c>
      <c r="C79" s="153"/>
      <c r="D79" s="147" t="s">
        <v>263</v>
      </c>
      <c r="E79" s="148">
        <v>0</v>
      </c>
      <c r="F79" s="151">
        <v>0</v>
      </c>
      <c r="G79" s="150">
        <f>E79*F79</f>
        <v>0</v>
      </c>
    </row>
    <row r="80" spans="1:7" s="124" customFormat="1" ht="12">
      <c r="A80" s="144" t="s">
        <v>363</v>
      </c>
      <c r="B80" s="153" t="s">
        <v>265</v>
      </c>
      <c r="C80" s="153"/>
      <c r="D80" s="147" t="s">
        <v>263</v>
      </c>
      <c r="E80" s="148">
        <v>0</v>
      </c>
      <c r="F80" s="151">
        <v>0</v>
      </c>
      <c r="G80" s="150">
        <f>E80*F80</f>
        <v>0</v>
      </c>
    </row>
    <row r="81" spans="1:7" s="124" customFormat="1" ht="12">
      <c r="A81" s="144" t="s">
        <v>364</v>
      </c>
      <c r="B81" s="153" t="s">
        <v>268</v>
      </c>
      <c r="C81" s="153"/>
      <c r="D81" s="147" t="s">
        <v>263</v>
      </c>
      <c r="E81" s="148">
        <v>0</v>
      </c>
      <c r="F81" s="151">
        <v>0</v>
      </c>
      <c r="G81" s="150">
        <f>E81*F81</f>
        <v>0</v>
      </c>
    </row>
    <row r="82" spans="1:7" s="124" customFormat="1" ht="12">
      <c r="A82" s="133" t="s">
        <v>365</v>
      </c>
      <c r="B82" s="152" t="s">
        <v>270</v>
      </c>
      <c r="C82" s="152"/>
      <c r="D82" s="135"/>
      <c r="E82" s="136"/>
      <c r="F82" s="137"/>
      <c r="G82" s="138">
        <f>SUM(G83:G85)</f>
        <v>7400</v>
      </c>
    </row>
    <row r="83" spans="1:7" s="124" customFormat="1" ht="12">
      <c r="A83" s="144" t="s">
        <v>366</v>
      </c>
      <c r="B83" s="153" t="s">
        <v>356</v>
      </c>
      <c r="C83" s="153"/>
      <c r="D83" s="147" t="s">
        <v>230</v>
      </c>
      <c r="E83" s="148">
        <v>0</v>
      </c>
      <c r="F83" s="151">
        <v>0</v>
      </c>
      <c r="G83" s="150">
        <f>E83*F83</f>
        <v>0</v>
      </c>
    </row>
    <row r="84" spans="1:7" s="124" customFormat="1" ht="12">
      <c r="A84" s="144" t="s">
        <v>456</v>
      </c>
      <c r="B84" s="153" t="s">
        <v>404</v>
      </c>
      <c r="C84" s="146" t="s">
        <v>229</v>
      </c>
      <c r="D84" s="147" t="s">
        <v>230</v>
      </c>
      <c r="E84" s="148">
        <v>40</v>
      </c>
      <c r="F84" s="149">
        <v>185</v>
      </c>
      <c r="G84" s="150">
        <f>E84*F84</f>
        <v>7400</v>
      </c>
    </row>
    <row r="85" spans="1:7" s="124" customFormat="1" ht="12">
      <c r="A85" s="144" t="s">
        <v>368</v>
      </c>
      <c r="B85" s="153" t="s">
        <v>258</v>
      </c>
      <c r="C85" s="153"/>
      <c r="D85" s="147" t="s">
        <v>230</v>
      </c>
      <c r="E85" s="148">
        <v>0</v>
      </c>
      <c r="F85" s="151">
        <v>0</v>
      </c>
      <c r="G85" s="150">
        <f>E85*F85</f>
        <v>0</v>
      </c>
    </row>
    <row r="86" spans="1:7" s="166" customFormat="1">
      <c r="A86" s="159" t="s">
        <v>352</v>
      </c>
      <c r="B86" s="160" t="s">
        <v>303</v>
      </c>
      <c r="C86" s="161"/>
      <c r="D86" s="162"/>
      <c r="E86" s="163"/>
      <c r="F86" s="164"/>
      <c r="G86" s="165">
        <f>G74+G78+G82</f>
        <v>14900</v>
      </c>
    </row>
    <row r="87" spans="1:7" s="132" customFormat="1">
      <c r="A87" s="125" t="s">
        <v>369</v>
      </c>
      <c r="B87" s="126" t="s">
        <v>370</v>
      </c>
      <c r="C87" s="127"/>
      <c r="D87" s="189"/>
      <c r="E87" s="190"/>
      <c r="F87" s="191"/>
      <c r="G87" s="192"/>
    </row>
    <row r="88" spans="1:7" s="124" customFormat="1" ht="12">
      <c r="A88" s="193" t="s">
        <v>371</v>
      </c>
      <c r="B88" s="194" t="s">
        <v>372</v>
      </c>
      <c r="C88" s="194"/>
      <c r="D88" s="135"/>
      <c r="E88" s="135"/>
      <c r="F88" s="137"/>
      <c r="G88" s="138">
        <f>SUM(G89:G97)</f>
        <v>94000</v>
      </c>
    </row>
    <row r="89" spans="1:7" s="124" customFormat="1" ht="24">
      <c r="A89" s="144" t="s">
        <v>373</v>
      </c>
      <c r="B89" s="153" t="s">
        <v>374</v>
      </c>
      <c r="C89" s="146" t="s">
        <v>375</v>
      </c>
      <c r="D89" s="147" t="s">
        <v>263</v>
      </c>
      <c r="E89" s="195">
        <v>1</v>
      </c>
      <c r="F89" s="196">
        <v>3000</v>
      </c>
      <c r="G89" s="150">
        <f t="shared" ref="G89:G97" si="4">E89*F89</f>
        <v>3000</v>
      </c>
    </row>
    <row r="90" spans="1:7" s="124" customFormat="1" ht="24">
      <c r="A90" s="144" t="s">
        <v>376</v>
      </c>
      <c r="B90" s="153" t="s">
        <v>377</v>
      </c>
      <c r="C90" s="146" t="s">
        <v>375</v>
      </c>
      <c r="D90" s="147" t="s">
        <v>263</v>
      </c>
      <c r="E90" s="195">
        <v>1</v>
      </c>
      <c r="F90" s="196">
        <v>5000</v>
      </c>
      <c r="G90" s="150">
        <f t="shared" si="4"/>
        <v>5000</v>
      </c>
    </row>
    <row r="91" spans="1:7" s="124" customFormat="1" ht="12">
      <c r="A91" s="144" t="s">
        <v>378</v>
      </c>
      <c r="B91" s="153" t="s">
        <v>379</v>
      </c>
      <c r="C91" s="153"/>
      <c r="D91" s="147" t="s">
        <v>263</v>
      </c>
      <c r="E91" s="196">
        <v>0</v>
      </c>
      <c r="F91" s="151">
        <v>0</v>
      </c>
      <c r="G91" s="150">
        <f t="shared" si="4"/>
        <v>0</v>
      </c>
    </row>
    <row r="92" spans="1:7" s="124" customFormat="1" ht="12">
      <c r="A92" s="144" t="s">
        <v>380</v>
      </c>
      <c r="B92" s="153" t="s">
        <v>381</v>
      </c>
      <c r="C92" s="153"/>
      <c r="D92" s="147" t="s">
        <v>263</v>
      </c>
      <c r="E92" s="196">
        <v>0</v>
      </c>
      <c r="F92" s="151">
        <v>0</v>
      </c>
      <c r="G92" s="150">
        <f t="shared" si="4"/>
        <v>0</v>
      </c>
    </row>
    <row r="93" spans="1:7" s="124" customFormat="1" ht="24">
      <c r="A93" s="144" t="s">
        <v>382</v>
      </c>
      <c r="B93" s="153" t="s">
        <v>383</v>
      </c>
      <c r="C93" s="197" t="s">
        <v>375</v>
      </c>
      <c r="D93" s="147" t="s">
        <v>384</v>
      </c>
      <c r="E93" s="196">
        <v>6</v>
      </c>
      <c r="F93" s="151">
        <v>3000</v>
      </c>
      <c r="G93" s="150">
        <f t="shared" si="4"/>
        <v>18000</v>
      </c>
    </row>
    <row r="94" spans="1:7" s="124" customFormat="1" ht="12">
      <c r="A94" s="144" t="s">
        <v>385</v>
      </c>
      <c r="B94" s="153" t="s">
        <v>386</v>
      </c>
      <c r="C94" s="153"/>
      <c r="D94" s="147" t="s">
        <v>263</v>
      </c>
      <c r="E94" s="196">
        <v>0</v>
      </c>
      <c r="F94" s="151">
        <v>0</v>
      </c>
      <c r="G94" s="150">
        <f t="shared" si="4"/>
        <v>0</v>
      </c>
    </row>
    <row r="95" spans="1:7" s="124" customFormat="1" ht="24">
      <c r="A95" s="144" t="s">
        <v>387</v>
      </c>
      <c r="B95" s="153" t="s">
        <v>388</v>
      </c>
      <c r="C95" s="197" t="s">
        <v>389</v>
      </c>
      <c r="D95" s="145" t="s">
        <v>263</v>
      </c>
      <c r="E95" s="195">
        <v>1</v>
      </c>
      <c r="F95" s="195">
        <v>50000</v>
      </c>
      <c r="G95" s="150">
        <f t="shared" si="4"/>
        <v>50000</v>
      </c>
    </row>
    <row r="96" spans="1:7" s="124" customFormat="1" ht="12">
      <c r="A96" s="144" t="s">
        <v>390</v>
      </c>
      <c r="B96" s="153" t="s">
        <v>391</v>
      </c>
      <c r="C96" s="153"/>
      <c r="D96" s="147" t="s">
        <v>263</v>
      </c>
      <c r="E96" s="196">
        <v>0</v>
      </c>
      <c r="F96" s="151">
        <v>0</v>
      </c>
      <c r="G96" s="150">
        <f t="shared" si="4"/>
        <v>0</v>
      </c>
    </row>
    <row r="97" spans="1:7" s="124" customFormat="1" ht="24">
      <c r="A97" s="144" t="s">
        <v>392</v>
      </c>
      <c r="B97" s="153" t="s">
        <v>393</v>
      </c>
      <c r="C97" s="146" t="s">
        <v>394</v>
      </c>
      <c r="D97" s="147" t="s">
        <v>384</v>
      </c>
      <c r="E97" s="196">
        <v>6</v>
      </c>
      <c r="F97" s="151">
        <v>3000</v>
      </c>
      <c r="G97" s="150">
        <f t="shared" si="4"/>
        <v>18000</v>
      </c>
    </row>
    <row r="98" spans="1:7" s="166" customFormat="1">
      <c r="A98" s="159" t="s">
        <v>369</v>
      </c>
      <c r="B98" s="160" t="s">
        <v>303</v>
      </c>
      <c r="C98" s="198"/>
      <c r="D98" s="162"/>
      <c r="E98" s="163"/>
      <c r="F98" s="164"/>
      <c r="G98" s="165">
        <f>G88</f>
        <v>94000</v>
      </c>
    </row>
    <row r="99" spans="1:7" s="132" customFormat="1">
      <c r="A99" s="199" t="s">
        <v>395</v>
      </c>
      <c r="B99" s="200"/>
      <c r="C99" s="201"/>
      <c r="D99" s="202"/>
      <c r="E99" s="203"/>
      <c r="F99" s="204"/>
      <c r="G99" s="205"/>
    </row>
    <row r="100" spans="1:7" s="124" customFormat="1" ht="12">
      <c r="A100" s="133" t="s">
        <v>396</v>
      </c>
      <c r="B100" s="152" t="s">
        <v>397</v>
      </c>
      <c r="C100" s="152"/>
      <c r="D100" s="135"/>
      <c r="E100" s="136"/>
      <c r="F100" s="137"/>
      <c r="G100" s="138">
        <f>SUM(G101:G110)</f>
        <v>72580</v>
      </c>
    </row>
    <row r="101" spans="1:7" s="124" customFormat="1" ht="12">
      <c r="A101" s="144" t="s">
        <v>707</v>
      </c>
      <c r="B101" s="153" t="s">
        <v>404</v>
      </c>
      <c r="C101" s="146" t="s">
        <v>229</v>
      </c>
      <c r="D101" s="147" t="s">
        <v>230</v>
      </c>
      <c r="E101" s="148">
        <v>20</v>
      </c>
      <c r="F101" s="151">
        <v>150</v>
      </c>
      <c r="G101" s="150">
        <f t="shared" ref="G101:G110" si="5">E101*F101</f>
        <v>3000</v>
      </c>
    </row>
    <row r="102" spans="1:7" s="124" customFormat="1" ht="12">
      <c r="A102" s="243" t="s">
        <v>555</v>
      </c>
      <c r="B102" s="153" t="s">
        <v>404</v>
      </c>
      <c r="C102" s="146" t="s">
        <v>229</v>
      </c>
      <c r="D102" s="147" t="s">
        <v>230</v>
      </c>
      <c r="E102" s="148">
        <v>10</v>
      </c>
      <c r="F102" s="149">
        <v>185</v>
      </c>
      <c r="G102" s="150">
        <f t="shared" si="5"/>
        <v>1850</v>
      </c>
    </row>
    <row r="103" spans="1:7" s="124" customFormat="1" ht="12">
      <c r="A103" s="144" t="s">
        <v>598</v>
      </c>
      <c r="B103" s="153" t="s">
        <v>404</v>
      </c>
      <c r="C103" s="146" t="s">
        <v>229</v>
      </c>
      <c r="D103" s="147" t="s">
        <v>230</v>
      </c>
      <c r="E103" s="148">
        <v>10</v>
      </c>
      <c r="F103" s="149">
        <v>185</v>
      </c>
      <c r="G103" s="150">
        <f t="shared" si="5"/>
        <v>1850</v>
      </c>
    </row>
    <row r="104" spans="1:7" s="124" customFormat="1" ht="12">
      <c r="A104" s="144" t="s">
        <v>633</v>
      </c>
      <c r="B104" s="153" t="s">
        <v>404</v>
      </c>
      <c r="C104" s="146" t="s">
        <v>229</v>
      </c>
      <c r="D104" s="147" t="s">
        <v>230</v>
      </c>
      <c r="E104" s="148">
        <v>10</v>
      </c>
      <c r="F104" s="149">
        <v>185</v>
      </c>
      <c r="G104" s="150">
        <f t="shared" si="5"/>
        <v>1850</v>
      </c>
    </row>
    <row r="105" spans="1:7" s="124" customFormat="1" ht="12">
      <c r="A105" s="144" t="s">
        <v>773</v>
      </c>
      <c r="B105" s="153" t="s">
        <v>404</v>
      </c>
      <c r="C105" s="146" t="s">
        <v>229</v>
      </c>
      <c r="D105" s="147" t="s">
        <v>230</v>
      </c>
      <c r="E105" s="148">
        <v>10</v>
      </c>
      <c r="F105" s="149">
        <v>185</v>
      </c>
      <c r="G105" s="150">
        <f t="shared" si="5"/>
        <v>1850</v>
      </c>
    </row>
    <row r="106" spans="1:7" s="124" customFormat="1" ht="12">
      <c r="A106" s="243" t="s">
        <v>556</v>
      </c>
      <c r="B106" s="153" t="s">
        <v>404</v>
      </c>
      <c r="C106" s="146" t="s">
        <v>229</v>
      </c>
      <c r="D106" s="147" t="s">
        <v>230</v>
      </c>
      <c r="E106" s="148">
        <v>10</v>
      </c>
      <c r="F106" s="151">
        <v>150</v>
      </c>
      <c r="G106" s="150">
        <f t="shared" si="5"/>
        <v>1500</v>
      </c>
    </row>
    <row r="107" spans="1:7" s="124" customFormat="1" ht="12">
      <c r="A107" s="144" t="s">
        <v>602</v>
      </c>
      <c r="B107" s="153" t="s">
        <v>404</v>
      </c>
      <c r="C107" s="146" t="s">
        <v>229</v>
      </c>
      <c r="D107" s="147" t="s">
        <v>230</v>
      </c>
      <c r="E107" s="148">
        <v>10</v>
      </c>
      <c r="F107" s="151">
        <v>150</v>
      </c>
      <c r="G107" s="150">
        <f t="shared" si="5"/>
        <v>1500</v>
      </c>
    </row>
    <row r="108" spans="1:7" s="124" customFormat="1" ht="12">
      <c r="A108" s="144" t="s">
        <v>639</v>
      </c>
      <c r="B108" s="153" t="s">
        <v>404</v>
      </c>
      <c r="C108" s="146" t="s">
        <v>229</v>
      </c>
      <c r="D108" s="147" t="s">
        <v>230</v>
      </c>
      <c r="E108" s="148">
        <v>10</v>
      </c>
      <c r="F108" s="206">
        <v>150</v>
      </c>
      <c r="G108" s="150">
        <f t="shared" si="5"/>
        <v>1500</v>
      </c>
    </row>
    <row r="109" spans="1:7" s="124" customFormat="1" ht="12">
      <c r="A109" s="144" t="s">
        <v>247</v>
      </c>
      <c r="B109" s="145" t="s">
        <v>248</v>
      </c>
      <c r="C109" s="146" t="s">
        <v>229</v>
      </c>
      <c r="D109" s="147" t="s">
        <v>230</v>
      </c>
      <c r="E109" s="148">
        <v>192</v>
      </c>
      <c r="F109" s="151">
        <v>165</v>
      </c>
      <c r="G109" s="150">
        <f t="shared" si="5"/>
        <v>31680</v>
      </c>
    </row>
    <row r="110" spans="1:7" s="124" customFormat="1" ht="12">
      <c r="A110" s="144" t="s">
        <v>799</v>
      </c>
      <c r="B110" s="153" t="s">
        <v>526</v>
      </c>
      <c r="C110" s="146" t="s">
        <v>229</v>
      </c>
      <c r="D110" s="147" t="s">
        <v>230</v>
      </c>
      <c r="E110" s="148">
        <v>200</v>
      </c>
      <c r="F110" s="149">
        <v>130</v>
      </c>
      <c r="G110" s="150">
        <f t="shared" si="5"/>
        <v>26000</v>
      </c>
    </row>
    <row r="111" spans="1:7" s="124" customFormat="1" ht="12">
      <c r="A111" s="133" t="s">
        <v>410</v>
      </c>
      <c r="B111" s="152" t="s">
        <v>260</v>
      </c>
      <c r="C111" s="152"/>
      <c r="D111" s="135"/>
      <c r="E111" s="136"/>
      <c r="F111" s="137"/>
      <c r="G111" s="138">
        <f>SUM(G112:G114)</f>
        <v>0</v>
      </c>
    </row>
    <row r="112" spans="1:7" s="124" customFormat="1" ht="12">
      <c r="A112" s="144" t="s">
        <v>411</v>
      </c>
      <c r="B112" s="153" t="s">
        <v>412</v>
      </c>
      <c r="C112" s="153"/>
      <c r="D112" s="147" t="s">
        <v>263</v>
      </c>
      <c r="E112" s="148">
        <v>0</v>
      </c>
      <c r="F112" s="151">
        <v>0</v>
      </c>
      <c r="G112" s="150">
        <f>E112*F112</f>
        <v>0</v>
      </c>
    </row>
    <row r="113" spans="1:7" s="124" customFormat="1" ht="12">
      <c r="A113" s="144" t="s">
        <v>413</v>
      </c>
      <c r="B113" s="153" t="s">
        <v>265</v>
      </c>
      <c r="C113" s="153"/>
      <c r="D113" s="147" t="s">
        <v>263</v>
      </c>
      <c r="E113" s="148">
        <v>0</v>
      </c>
      <c r="F113" s="151">
        <v>0</v>
      </c>
      <c r="G113" s="150">
        <f>E113*F113</f>
        <v>0</v>
      </c>
    </row>
    <row r="114" spans="1:7" s="124" customFormat="1" ht="12">
      <c r="A114" s="144" t="s">
        <v>414</v>
      </c>
      <c r="B114" s="153" t="s">
        <v>415</v>
      </c>
      <c r="C114" s="153"/>
      <c r="D114" s="147" t="s">
        <v>263</v>
      </c>
      <c r="E114" s="148">
        <v>0</v>
      </c>
      <c r="F114" s="151">
        <v>0</v>
      </c>
      <c r="G114" s="150">
        <f>E114*F114</f>
        <v>0</v>
      </c>
    </row>
    <row r="115" spans="1:7" s="124" customFormat="1" ht="12">
      <c r="A115" s="133" t="s">
        <v>416</v>
      </c>
      <c r="B115" s="152" t="s">
        <v>417</v>
      </c>
      <c r="C115" s="152"/>
      <c r="D115" s="135"/>
      <c r="E115" s="136"/>
      <c r="F115" s="137"/>
      <c r="G115" s="138">
        <f>SUM(G116:G119)</f>
        <v>0</v>
      </c>
    </row>
    <row r="116" spans="1:7" s="124" customFormat="1" ht="24">
      <c r="A116" s="144" t="s">
        <v>418</v>
      </c>
      <c r="B116" s="153" t="s">
        <v>419</v>
      </c>
      <c r="C116" s="153"/>
      <c r="D116" s="147" t="s">
        <v>230</v>
      </c>
      <c r="E116" s="148">
        <v>0</v>
      </c>
      <c r="F116" s="151">
        <v>0</v>
      </c>
      <c r="G116" s="150">
        <f>E116*F116</f>
        <v>0</v>
      </c>
    </row>
    <row r="117" spans="1:7" s="124" customFormat="1" ht="12">
      <c r="A117" s="144" t="s">
        <v>420</v>
      </c>
      <c r="B117" s="153" t="s">
        <v>421</v>
      </c>
      <c r="C117" s="153"/>
      <c r="D117" s="147" t="s">
        <v>263</v>
      </c>
      <c r="E117" s="148">
        <v>0</v>
      </c>
      <c r="F117" s="151">
        <v>0</v>
      </c>
      <c r="G117" s="150">
        <f>E117*F117</f>
        <v>0</v>
      </c>
    </row>
    <row r="118" spans="1:7" s="124" customFormat="1" ht="12">
      <c r="A118" s="144" t="s">
        <v>422</v>
      </c>
      <c r="B118" s="153" t="s">
        <v>423</v>
      </c>
      <c r="C118" s="153"/>
      <c r="D118" s="147" t="s">
        <v>230</v>
      </c>
      <c r="E118" s="148">
        <v>0</v>
      </c>
      <c r="F118" s="151">
        <v>0</v>
      </c>
      <c r="G118" s="150">
        <f>E118*F118</f>
        <v>0</v>
      </c>
    </row>
    <row r="119" spans="1:7" s="124" customFormat="1" ht="12">
      <c r="A119" s="144" t="s">
        <v>424</v>
      </c>
      <c r="B119" s="153" t="s">
        <v>258</v>
      </c>
      <c r="C119" s="153"/>
      <c r="D119" s="147"/>
      <c r="E119" s="148">
        <v>0</v>
      </c>
      <c r="F119" s="151">
        <v>0</v>
      </c>
      <c r="G119" s="150">
        <f>E119*F119</f>
        <v>0</v>
      </c>
    </row>
    <row r="120" spans="1:7" s="124" customFormat="1" ht="12">
      <c r="A120" s="133" t="s">
        <v>425</v>
      </c>
      <c r="B120" s="152" t="s">
        <v>426</v>
      </c>
      <c r="C120" s="152"/>
      <c r="D120" s="135"/>
      <c r="E120" s="135"/>
      <c r="F120" s="137"/>
      <c r="G120" s="138">
        <f>SUM(G121:G125)</f>
        <v>2500</v>
      </c>
    </row>
    <row r="121" spans="1:7" s="124" customFormat="1" ht="12">
      <c r="A121" s="144" t="s">
        <v>427</v>
      </c>
      <c r="B121" s="153" t="s">
        <v>428</v>
      </c>
      <c r="C121" s="153"/>
      <c r="D121" s="147" t="s">
        <v>263</v>
      </c>
      <c r="E121" s="148">
        <v>0</v>
      </c>
      <c r="F121" s="151">
        <v>0</v>
      </c>
      <c r="G121" s="150">
        <f>E121*F121</f>
        <v>0</v>
      </c>
    </row>
    <row r="122" spans="1:7" s="124" customFormat="1" ht="12">
      <c r="A122" s="144" t="s">
        <v>429</v>
      </c>
      <c r="B122" s="153" t="s">
        <v>299</v>
      </c>
      <c r="C122" s="153"/>
      <c r="D122" s="147" t="s">
        <v>263</v>
      </c>
      <c r="E122" s="148">
        <v>0</v>
      </c>
      <c r="F122" s="151">
        <v>0</v>
      </c>
      <c r="G122" s="150">
        <f>E122*F122</f>
        <v>0</v>
      </c>
    </row>
    <row r="123" spans="1:7" s="124" customFormat="1" ht="36">
      <c r="A123" s="144" t="s">
        <v>430</v>
      </c>
      <c r="B123" s="153" t="s">
        <v>431</v>
      </c>
      <c r="C123" s="153"/>
      <c r="D123" s="147" t="s">
        <v>263</v>
      </c>
      <c r="E123" s="148">
        <v>0</v>
      </c>
      <c r="F123" s="151">
        <v>0</v>
      </c>
      <c r="G123" s="150">
        <f>E123*F123</f>
        <v>0</v>
      </c>
    </row>
    <row r="124" spans="1:7" s="124" customFormat="1" ht="12">
      <c r="A124" s="144" t="s">
        <v>432</v>
      </c>
      <c r="B124" s="153" t="s">
        <v>433</v>
      </c>
      <c r="C124" s="153"/>
      <c r="D124" s="147" t="s">
        <v>263</v>
      </c>
      <c r="E124" s="148">
        <v>0</v>
      </c>
      <c r="F124" s="151">
        <v>0</v>
      </c>
      <c r="G124" s="150">
        <f>E124*F124</f>
        <v>0</v>
      </c>
    </row>
    <row r="125" spans="1:7" s="124" customFormat="1" ht="24">
      <c r="A125" s="144" t="s">
        <v>434</v>
      </c>
      <c r="B125" s="153" t="s">
        <v>435</v>
      </c>
      <c r="C125" s="146" t="s">
        <v>394</v>
      </c>
      <c r="D125" s="147" t="s">
        <v>263</v>
      </c>
      <c r="E125" s="148">
        <v>1</v>
      </c>
      <c r="F125" s="151">
        <v>2500</v>
      </c>
      <c r="G125" s="150">
        <f>E125*F125</f>
        <v>2500</v>
      </c>
    </row>
    <row r="126" spans="1:7" s="124" customFormat="1" ht="12">
      <c r="A126" s="133" t="s">
        <v>436</v>
      </c>
      <c r="B126" s="152" t="s">
        <v>437</v>
      </c>
      <c r="C126" s="152"/>
      <c r="D126" s="135"/>
      <c r="E126" s="135"/>
      <c r="F126" s="137"/>
      <c r="G126" s="138">
        <f>SUM(G127:G130)</f>
        <v>9144</v>
      </c>
    </row>
    <row r="127" spans="1:7" s="124" customFormat="1" ht="24">
      <c r="A127" s="144" t="s">
        <v>438</v>
      </c>
      <c r="B127" s="153" t="s">
        <v>439</v>
      </c>
      <c r="C127" s="153"/>
      <c r="D127" s="147" t="s">
        <v>263</v>
      </c>
      <c r="E127" s="148">
        <v>0</v>
      </c>
      <c r="F127" s="151">
        <v>0</v>
      </c>
      <c r="G127" s="150">
        <f>E127*F127</f>
        <v>0</v>
      </c>
    </row>
    <row r="128" spans="1:7" s="124" customFormat="1" ht="60">
      <c r="A128" s="144" t="s">
        <v>440</v>
      </c>
      <c r="B128" s="153" t="s">
        <v>441</v>
      </c>
      <c r="C128" s="146" t="s">
        <v>442</v>
      </c>
      <c r="D128" s="147" t="s">
        <v>263</v>
      </c>
      <c r="E128" s="148">
        <v>1</v>
      </c>
      <c r="F128" s="151">
        <v>9144</v>
      </c>
      <c r="G128" s="150">
        <f>E128*F128</f>
        <v>9144</v>
      </c>
    </row>
    <row r="129" spans="1:7" s="124" customFormat="1" ht="12">
      <c r="A129" s="144" t="s">
        <v>443</v>
      </c>
      <c r="B129" s="153" t="s">
        <v>444</v>
      </c>
      <c r="C129" s="153"/>
      <c r="D129" s="147" t="s">
        <v>263</v>
      </c>
      <c r="E129" s="148">
        <v>0</v>
      </c>
      <c r="F129" s="151">
        <v>0</v>
      </c>
      <c r="G129" s="150">
        <f>E129*F129</f>
        <v>0</v>
      </c>
    </row>
    <row r="130" spans="1:7" s="124" customFormat="1" ht="12">
      <c r="A130" s="144" t="s">
        <v>445</v>
      </c>
      <c r="B130" s="207" t="s">
        <v>446</v>
      </c>
      <c r="C130" s="145"/>
      <c r="D130" s="145"/>
      <c r="E130" s="195"/>
      <c r="F130" s="195"/>
      <c r="G130" s="208"/>
    </row>
    <row r="131" spans="1:7" s="166" customFormat="1">
      <c r="A131" s="159" t="s">
        <v>395</v>
      </c>
      <c r="B131" s="160" t="s">
        <v>303</v>
      </c>
      <c r="C131" s="161"/>
      <c r="D131" s="162"/>
      <c r="E131" s="163"/>
      <c r="F131" s="164"/>
      <c r="G131" s="165">
        <f>G126+G120+G115+G111+G100</f>
        <v>84224</v>
      </c>
    </row>
    <row r="132" spans="1:7" s="132" customFormat="1">
      <c r="A132" s="199" t="s">
        <v>447</v>
      </c>
      <c r="B132" s="200"/>
      <c r="C132" s="201"/>
      <c r="D132" s="202"/>
      <c r="E132" s="203"/>
      <c r="F132" s="204"/>
      <c r="G132" s="205"/>
    </row>
    <row r="133" spans="1:7" s="124" customFormat="1" ht="12">
      <c r="A133" s="133" t="s">
        <v>448</v>
      </c>
      <c r="B133" s="152" t="s">
        <v>397</v>
      </c>
      <c r="C133" s="152"/>
      <c r="D133" s="135"/>
      <c r="E133" s="136"/>
      <c r="F133" s="137"/>
      <c r="G133" s="138">
        <f>SUM(G134:G142)</f>
        <v>91800</v>
      </c>
    </row>
    <row r="134" spans="1:7" s="124" customFormat="1" ht="12">
      <c r="A134" s="144" t="s">
        <v>525</v>
      </c>
      <c r="B134" s="153" t="s">
        <v>526</v>
      </c>
      <c r="C134" s="146" t="s">
        <v>229</v>
      </c>
      <c r="D134" s="147" t="s">
        <v>230</v>
      </c>
      <c r="E134" s="148">
        <v>100</v>
      </c>
      <c r="F134" s="151">
        <v>140</v>
      </c>
      <c r="G134" s="150">
        <f t="shared" ref="G134:G142" si="6">E134*F134</f>
        <v>14000</v>
      </c>
    </row>
    <row r="135" spans="1:7" s="124" customFormat="1" ht="12">
      <c r="A135" s="144" t="s">
        <v>673</v>
      </c>
      <c r="B135" s="153" t="s">
        <v>526</v>
      </c>
      <c r="C135" s="146" t="s">
        <v>229</v>
      </c>
      <c r="D135" s="147" t="s">
        <v>230</v>
      </c>
      <c r="E135" s="148">
        <v>20</v>
      </c>
      <c r="F135" s="151">
        <v>140</v>
      </c>
      <c r="G135" s="150">
        <f t="shared" si="6"/>
        <v>2800</v>
      </c>
    </row>
    <row r="136" spans="1:7" s="124" customFormat="1" ht="12">
      <c r="A136" s="144" t="s">
        <v>670</v>
      </c>
      <c r="B136" s="153" t="s">
        <v>558</v>
      </c>
      <c r="C136" s="146" t="s">
        <v>229</v>
      </c>
      <c r="D136" s="147" t="s">
        <v>230</v>
      </c>
      <c r="E136" s="148">
        <v>50</v>
      </c>
      <c r="F136" s="151">
        <v>150</v>
      </c>
      <c r="G136" s="150">
        <f t="shared" si="6"/>
        <v>7500</v>
      </c>
    </row>
    <row r="137" spans="1:7" s="124" customFormat="1" ht="12">
      <c r="A137" s="243" t="s">
        <v>557</v>
      </c>
      <c r="B137" s="153" t="s">
        <v>558</v>
      </c>
      <c r="C137" s="146" t="s">
        <v>229</v>
      </c>
      <c r="D137" s="147" t="s">
        <v>230</v>
      </c>
      <c r="E137" s="148">
        <v>20</v>
      </c>
      <c r="F137" s="151">
        <v>150</v>
      </c>
      <c r="G137" s="150">
        <f t="shared" si="6"/>
        <v>3000</v>
      </c>
    </row>
    <row r="138" spans="1:7" s="124" customFormat="1" ht="12">
      <c r="A138" s="144" t="s">
        <v>604</v>
      </c>
      <c r="B138" s="153" t="s">
        <v>558</v>
      </c>
      <c r="C138" s="146" t="s">
        <v>229</v>
      </c>
      <c r="D138" s="147" t="s">
        <v>230</v>
      </c>
      <c r="E138" s="148">
        <v>20</v>
      </c>
      <c r="F138" s="151">
        <v>150</v>
      </c>
      <c r="G138" s="150">
        <f t="shared" si="6"/>
        <v>3000</v>
      </c>
    </row>
    <row r="139" spans="1:7" s="124" customFormat="1" ht="12">
      <c r="A139" s="144" t="s">
        <v>640</v>
      </c>
      <c r="B139" s="153" t="s">
        <v>558</v>
      </c>
      <c r="C139" s="146" t="s">
        <v>229</v>
      </c>
      <c r="D139" s="147" t="s">
        <v>230</v>
      </c>
      <c r="E139" s="148">
        <v>20</v>
      </c>
      <c r="F139" s="151">
        <v>150</v>
      </c>
      <c r="G139" s="150">
        <f t="shared" si="6"/>
        <v>3000</v>
      </c>
    </row>
    <row r="140" spans="1:7" s="124" customFormat="1" ht="12">
      <c r="A140" s="144" t="s">
        <v>824</v>
      </c>
      <c r="B140" s="153" t="s">
        <v>401</v>
      </c>
      <c r="C140" s="146" t="s">
        <v>229</v>
      </c>
      <c r="D140" s="147" t="s">
        <v>230</v>
      </c>
      <c r="E140" s="148">
        <v>150</v>
      </c>
      <c r="F140" s="151">
        <v>150</v>
      </c>
      <c r="G140" s="150">
        <f t="shared" si="6"/>
        <v>22500</v>
      </c>
    </row>
    <row r="141" spans="1:7" s="124" customFormat="1" ht="12">
      <c r="A141" s="243" t="s">
        <v>566</v>
      </c>
      <c r="B141" s="153" t="s">
        <v>401</v>
      </c>
      <c r="C141" s="146" t="s">
        <v>229</v>
      </c>
      <c r="D141" s="147" t="s">
        <v>230</v>
      </c>
      <c r="E141" s="148">
        <v>150</v>
      </c>
      <c r="F141" s="149">
        <v>120</v>
      </c>
      <c r="G141" s="150">
        <f t="shared" si="6"/>
        <v>18000</v>
      </c>
    </row>
    <row r="142" spans="1:7" s="124" customFormat="1" ht="12">
      <c r="A142" s="144" t="s">
        <v>596</v>
      </c>
      <c r="B142" s="153" t="s">
        <v>401</v>
      </c>
      <c r="C142" s="146" t="s">
        <v>229</v>
      </c>
      <c r="D142" s="147" t="s">
        <v>230</v>
      </c>
      <c r="E142" s="148">
        <v>150</v>
      </c>
      <c r="F142" s="149">
        <v>120</v>
      </c>
      <c r="G142" s="150">
        <f t="shared" si="6"/>
        <v>18000</v>
      </c>
    </row>
    <row r="143" spans="1:7" s="124" customFormat="1" ht="12">
      <c r="A143" s="133" t="s">
        <v>458</v>
      </c>
      <c r="B143" s="152" t="s">
        <v>260</v>
      </c>
      <c r="C143" s="152"/>
      <c r="D143" s="135"/>
      <c r="E143" s="136"/>
      <c r="F143" s="137"/>
      <c r="G143" s="138">
        <f>SUM(G144:G146)</f>
        <v>0</v>
      </c>
    </row>
    <row r="144" spans="1:7" s="124" customFormat="1" ht="12">
      <c r="A144" s="144" t="s">
        <v>459</v>
      </c>
      <c r="B144" s="153" t="s">
        <v>412</v>
      </c>
      <c r="C144" s="153"/>
      <c r="D144" s="147" t="s">
        <v>263</v>
      </c>
      <c r="E144" s="148">
        <v>0</v>
      </c>
      <c r="F144" s="151">
        <v>0</v>
      </c>
      <c r="G144" s="150">
        <f>E144*F144</f>
        <v>0</v>
      </c>
    </row>
    <row r="145" spans="1:7" s="124" customFormat="1" ht="12">
      <c r="A145" s="144" t="s">
        <v>460</v>
      </c>
      <c r="B145" s="153" t="s">
        <v>265</v>
      </c>
      <c r="C145" s="153"/>
      <c r="D145" s="147" t="s">
        <v>263</v>
      </c>
      <c r="E145" s="148">
        <v>0</v>
      </c>
      <c r="F145" s="151">
        <v>0</v>
      </c>
      <c r="G145" s="150">
        <f>E145*F145</f>
        <v>0</v>
      </c>
    </row>
    <row r="146" spans="1:7" s="124" customFormat="1" ht="12">
      <c r="A146" s="144" t="s">
        <v>461</v>
      </c>
      <c r="B146" s="153" t="s">
        <v>415</v>
      </c>
      <c r="C146" s="153"/>
      <c r="D146" s="147" t="s">
        <v>263</v>
      </c>
      <c r="E146" s="148">
        <v>0</v>
      </c>
      <c r="F146" s="151">
        <v>0</v>
      </c>
      <c r="G146" s="150">
        <f>E146*F146</f>
        <v>0</v>
      </c>
    </row>
    <row r="147" spans="1:7" s="124" customFormat="1" ht="12">
      <c r="A147" s="133" t="s">
        <v>462</v>
      </c>
      <c r="B147" s="152" t="s">
        <v>417</v>
      </c>
      <c r="C147" s="152"/>
      <c r="D147" s="135"/>
      <c r="E147" s="136"/>
      <c r="F147" s="137"/>
      <c r="G147" s="138">
        <f>SUM(G148:G151)</f>
        <v>0</v>
      </c>
    </row>
    <row r="148" spans="1:7" s="124" customFormat="1" ht="24">
      <c r="A148" s="144" t="s">
        <v>463</v>
      </c>
      <c r="B148" s="153" t="s">
        <v>419</v>
      </c>
      <c r="C148" s="153"/>
      <c r="D148" s="147" t="s">
        <v>230</v>
      </c>
      <c r="E148" s="148">
        <v>0</v>
      </c>
      <c r="F148" s="151">
        <v>0</v>
      </c>
      <c r="G148" s="150">
        <f>E148*F148</f>
        <v>0</v>
      </c>
    </row>
    <row r="149" spans="1:7" s="124" customFormat="1" ht="12">
      <c r="A149" s="144" t="s">
        <v>464</v>
      </c>
      <c r="B149" s="153" t="s">
        <v>421</v>
      </c>
      <c r="C149" s="153"/>
      <c r="D149" s="147" t="s">
        <v>263</v>
      </c>
      <c r="E149" s="148">
        <v>0</v>
      </c>
      <c r="F149" s="151">
        <v>0</v>
      </c>
      <c r="G149" s="150">
        <f>E149*F149</f>
        <v>0</v>
      </c>
    </row>
    <row r="150" spans="1:7" s="124" customFormat="1" ht="12">
      <c r="A150" s="144" t="s">
        <v>465</v>
      </c>
      <c r="B150" s="153" t="s">
        <v>423</v>
      </c>
      <c r="C150" s="153"/>
      <c r="D150" s="147" t="s">
        <v>230</v>
      </c>
      <c r="E150" s="148">
        <v>0</v>
      </c>
      <c r="F150" s="151">
        <v>0</v>
      </c>
      <c r="G150" s="150">
        <f>E150*F150</f>
        <v>0</v>
      </c>
    </row>
    <row r="151" spans="1:7" s="124" customFormat="1" ht="12">
      <c r="A151" s="144" t="s">
        <v>466</v>
      </c>
      <c r="B151" s="153" t="s">
        <v>258</v>
      </c>
      <c r="C151" s="153"/>
      <c r="D151" s="147"/>
      <c r="E151" s="148">
        <v>0</v>
      </c>
      <c r="F151" s="151">
        <v>0</v>
      </c>
      <c r="G151" s="150">
        <f>E151*F151</f>
        <v>0</v>
      </c>
    </row>
    <row r="152" spans="1:7" s="124" customFormat="1" ht="12">
      <c r="A152" s="133" t="s">
        <v>467</v>
      </c>
      <c r="B152" s="152" t="s">
        <v>426</v>
      </c>
      <c r="C152" s="152"/>
      <c r="D152" s="135"/>
      <c r="E152" s="135"/>
      <c r="F152" s="137"/>
      <c r="G152" s="138">
        <f>SUM(G153:G157)</f>
        <v>2500</v>
      </c>
    </row>
    <row r="153" spans="1:7" s="124" customFormat="1" ht="12">
      <c r="A153" s="144" t="s">
        <v>468</v>
      </c>
      <c r="B153" s="153" t="s">
        <v>428</v>
      </c>
      <c r="C153" s="153"/>
      <c r="D153" s="147" t="s">
        <v>263</v>
      </c>
      <c r="E153" s="148">
        <v>0</v>
      </c>
      <c r="F153" s="151">
        <v>0</v>
      </c>
      <c r="G153" s="150">
        <f>E153*F153</f>
        <v>0</v>
      </c>
    </row>
    <row r="154" spans="1:7" s="124" customFormat="1" ht="12">
      <c r="A154" s="144" t="s">
        <v>469</v>
      </c>
      <c r="B154" s="153" t="s">
        <v>299</v>
      </c>
      <c r="C154" s="153"/>
      <c r="D154" s="147" t="s">
        <v>263</v>
      </c>
      <c r="E154" s="148">
        <v>0</v>
      </c>
      <c r="F154" s="151">
        <v>0</v>
      </c>
      <c r="G154" s="150">
        <f>E154*F154</f>
        <v>0</v>
      </c>
    </row>
    <row r="155" spans="1:7" s="124" customFormat="1" ht="36">
      <c r="A155" s="144" t="s">
        <v>470</v>
      </c>
      <c r="B155" s="153" t="s">
        <v>431</v>
      </c>
      <c r="C155" s="153"/>
      <c r="D155" s="147" t="s">
        <v>263</v>
      </c>
      <c r="E155" s="148">
        <v>0</v>
      </c>
      <c r="F155" s="151">
        <v>0</v>
      </c>
      <c r="G155" s="150">
        <f>E155*F155</f>
        <v>0</v>
      </c>
    </row>
    <row r="156" spans="1:7" s="124" customFormat="1" ht="12">
      <c r="A156" s="144" t="s">
        <v>471</v>
      </c>
      <c r="B156" s="153" t="s">
        <v>433</v>
      </c>
      <c r="C156" s="153"/>
      <c r="D156" s="147" t="s">
        <v>263</v>
      </c>
      <c r="E156" s="148">
        <v>0</v>
      </c>
      <c r="F156" s="151">
        <v>0</v>
      </c>
      <c r="G156" s="150">
        <f>E156*F156</f>
        <v>0</v>
      </c>
    </row>
    <row r="157" spans="1:7" s="124" customFormat="1" ht="24">
      <c r="A157" s="144" t="s">
        <v>472</v>
      </c>
      <c r="B157" s="153" t="s">
        <v>435</v>
      </c>
      <c r="C157" s="146" t="s">
        <v>394</v>
      </c>
      <c r="D157" s="147" t="s">
        <v>263</v>
      </c>
      <c r="E157" s="148">
        <v>1</v>
      </c>
      <c r="F157" s="151">
        <v>2500</v>
      </c>
      <c r="G157" s="150">
        <f>E157*F157</f>
        <v>2500</v>
      </c>
    </row>
    <row r="158" spans="1:7" s="124" customFormat="1" ht="12">
      <c r="A158" s="133" t="s">
        <v>473</v>
      </c>
      <c r="B158" s="152" t="s">
        <v>437</v>
      </c>
      <c r="C158" s="152"/>
      <c r="D158" s="135"/>
      <c r="E158" s="135"/>
      <c r="F158" s="137"/>
      <c r="G158" s="138">
        <f>SUM(G159:G162)</f>
        <v>7879</v>
      </c>
    </row>
    <row r="159" spans="1:7" s="124" customFormat="1" ht="24">
      <c r="A159" s="144" t="s">
        <v>474</v>
      </c>
      <c r="B159" s="153" t="s">
        <v>439</v>
      </c>
      <c r="C159" s="153"/>
      <c r="D159" s="147" t="s">
        <v>263</v>
      </c>
      <c r="E159" s="148">
        <v>0</v>
      </c>
      <c r="F159" s="151">
        <v>0</v>
      </c>
      <c r="G159" s="150">
        <f>E159*F159</f>
        <v>0</v>
      </c>
    </row>
    <row r="160" spans="1:7" s="124" customFormat="1" ht="60">
      <c r="A160" s="144" t="s">
        <v>475</v>
      </c>
      <c r="B160" s="153" t="s">
        <v>441</v>
      </c>
      <c r="C160" s="146" t="s">
        <v>442</v>
      </c>
      <c r="D160" s="147" t="s">
        <v>263</v>
      </c>
      <c r="E160" s="148">
        <v>1</v>
      </c>
      <c r="F160" s="151">
        <v>7879</v>
      </c>
      <c r="G160" s="150">
        <f>E160*F160</f>
        <v>7879</v>
      </c>
    </row>
    <row r="161" spans="1:7" s="124" customFormat="1" ht="12">
      <c r="A161" s="144" t="s">
        <v>476</v>
      </c>
      <c r="B161" s="153" t="s">
        <v>444</v>
      </c>
      <c r="C161" s="153"/>
      <c r="D161" s="147" t="s">
        <v>263</v>
      </c>
      <c r="E161" s="148">
        <v>0</v>
      </c>
      <c r="F161" s="151">
        <v>0</v>
      </c>
      <c r="G161" s="150">
        <f>E161*F161</f>
        <v>0</v>
      </c>
    </row>
    <row r="162" spans="1:7" s="124" customFormat="1" ht="12">
      <c r="A162" s="144" t="s">
        <v>477</v>
      </c>
      <c r="B162" s="153" t="s">
        <v>258</v>
      </c>
      <c r="C162" s="153"/>
      <c r="D162" s="147" t="s">
        <v>263</v>
      </c>
      <c r="E162" s="148">
        <v>0</v>
      </c>
      <c r="F162" s="151">
        <v>0</v>
      </c>
      <c r="G162" s="150">
        <f>E162*F162</f>
        <v>0</v>
      </c>
    </row>
    <row r="163" spans="1:7" s="166" customFormat="1">
      <c r="A163" s="159" t="s">
        <v>447</v>
      </c>
      <c r="B163" s="160" t="s">
        <v>303</v>
      </c>
      <c r="C163" s="161"/>
      <c r="D163" s="162"/>
      <c r="E163" s="163"/>
      <c r="F163" s="164"/>
      <c r="G163" s="165">
        <f>G133+G143+G147+G152+G158</f>
        <v>102179</v>
      </c>
    </row>
    <row r="164" spans="1:7" s="132" customFormat="1">
      <c r="A164" s="199" t="s">
        <v>478</v>
      </c>
      <c r="B164" s="200"/>
      <c r="C164" s="201"/>
      <c r="D164" s="202"/>
      <c r="E164" s="203"/>
      <c r="F164" s="204"/>
      <c r="G164" s="205"/>
    </row>
    <row r="165" spans="1:7" s="124" customFormat="1" ht="12">
      <c r="A165" s="133" t="s">
        <v>479</v>
      </c>
      <c r="B165" s="152" t="s">
        <v>397</v>
      </c>
      <c r="C165" s="152"/>
      <c r="D165" s="135"/>
      <c r="E165" s="136"/>
      <c r="F165" s="137"/>
      <c r="G165" s="138">
        <f>SUM(G166:G171)</f>
        <v>61500</v>
      </c>
    </row>
    <row r="166" spans="1:7" s="124" customFormat="1" ht="12">
      <c r="A166" s="144" t="s">
        <v>400</v>
      </c>
      <c r="B166" s="153" t="s">
        <v>401</v>
      </c>
      <c r="C166" s="146" t="s">
        <v>229</v>
      </c>
      <c r="D166" s="147" t="s">
        <v>230</v>
      </c>
      <c r="E166" s="148">
        <v>100</v>
      </c>
      <c r="F166" s="151">
        <v>150</v>
      </c>
      <c r="G166" s="150">
        <f t="shared" ref="G166:G171" si="7">E166*F166</f>
        <v>15000</v>
      </c>
    </row>
    <row r="167" spans="1:7" s="124" customFormat="1" ht="12">
      <c r="A167" s="144" t="s">
        <v>450</v>
      </c>
      <c r="B167" s="153" t="s">
        <v>401</v>
      </c>
      <c r="C167" s="146" t="s">
        <v>229</v>
      </c>
      <c r="D167" s="147" t="s">
        <v>230</v>
      </c>
      <c r="E167" s="148">
        <v>100</v>
      </c>
      <c r="F167" s="151">
        <v>150</v>
      </c>
      <c r="G167" s="150">
        <f t="shared" si="7"/>
        <v>15000</v>
      </c>
    </row>
    <row r="168" spans="1:7" s="124" customFormat="1" ht="12">
      <c r="A168" s="144" t="s">
        <v>631</v>
      </c>
      <c r="B168" s="153" t="s">
        <v>401</v>
      </c>
      <c r="C168" s="146" t="s">
        <v>229</v>
      </c>
      <c r="D168" s="147" t="s">
        <v>230</v>
      </c>
      <c r="E168" s="148">
        <v>100</v>
      </c>
      <c r="F168" s="149">
        <v>120</v>
      </c>
      <c r="G168" s="150">
        <f t="shared" si="7"/>
        <v>12000</v>
      </c>
    </row>
    <row r="169" spans="1:7" s="124" customFormat="1" ht="12">
      <c r="A169" s="144" t="s">
        <v>513</v>
      </c>
      <c r="B169" s="153" t="s">
        <v>401</v>
      </c>
      <c r="C169" s="146" t="s">
        <v>229</v>
      </c>
      <c r="D169" s="147" t="s">
        <v>230</v>
      </c>
      <c r="E169" s="148">
        <v>50</v>
      </c>
      <c r="F169" s="151">
        <v>150</v>
      </c>
      <c r="G169" s="150">
        <f t="shared" si="7"/>
        <v>7500</v>
      </c>
    </row>
    <row r="170" spans="1:7" s="124" customFormat="1" ht="12">
      <c r="A170" s="144" t="s">
        <v>455</v>
      </c>
      <c r="B170" s="153" t="s">
        <v>401</v>
      </c>
      <c r="C170" s="146" t="s">
        <v>229</v>
      </c>
      <c r="D170" s="147" t="s">
        <v>230</v>
      </c>
      <c r="E170" s="148">
        <v>40</v>
      </c>
      <c r="F170" s="151">
        <v>150</v>
      </c>
      <c r="G170" s="150">
        <f t="shared" si="7"/>
        <v>6000</v>
      </c>
    </row>
    <row r="171" spans="1:7" s="124" customFormat="1" ht="12">
      <c r="A171" s="144" t="s">
        <v>828</v>
      </c>
      <c r="B171" s="153" t="s">
        <v>401</v>
      </c>
      <c r="C171" s="146" t="s">
        <v>229</v>
      </c>
      <c r="D171" s="147" t="s">
        <v>230</v>
      </c>
      <c r="E171" s="148">
        <v>40</v>
      </c>
      <c r="F171" s="151">
        <v>150</v>
      </c>
      <c r="G171" s="150">
        <f t="shared" si="7"/>
        <v>6000</v>
      </c>
    </row>
    <row r="172" spans="1:7" s="124" customFormat="1" ht="12">
      <c r="A172" s="133" t="s">
        <v>488</v>
      </c>
      <c r="B172" s="152" t="s">
        <v>260</v>
      </c>
      <c r="C172" s="152"/>
      <c r="D172" s="135"/>
      <c r="E172" s="136"/>
      <c r="F172" s="137"/>
      <c r="G172" s="138">
        <f>SUM(G173:G175)</f>
        <v>0</v>
      </c>
    </row>
    <row r="173" spans="1:7" s="124" customFormat="1" ht="12">
      <c r="A173" s="144" t="s">
        <v>489</v>
      </c>
      <c r="B173" s="153" t="s">
        <v>412</v>
      </c>
      <c r="C173" s="153"/>
      <c r="D173" s="147" t="s">
        <v>263</v>
      </c>
      <c r="E173" s="148">
        <v>0</v>
      </c>
      <c r="F173" s="151">
        <v>0</v>
      </c>
      <c r="G173" s="150">
        <f>E173*F173</f>
        <v>0</v>
      </c>
    </row>
    <row r="174" spans="1:7" s="124" customFormat="1" ht="12">
      <c r="A174" s="144" t="s">
        <v>490</v>
      </c>
      <c r="B174" s="153" t="s">
        <v>265</v>
      </c>
      <c r="C174" s="153"/>
      <c r="D174" s="147" t="s">
        <v>263</v>
      </c>
      <c r="E174" s="148">
        <v>0</v>
      </c>
      <c r="F174" s="151">
        <v>0</v>
      </c>
      <c r="G174" s="150">
        <f>E174*F174</f>
        <v>0</v>
      </c>
    </row>
    <row r="175" spans="1:7" s="124" customFormat="1" ht="12">
      <c r="A175" s="144" t="s">
        <v>491</v>
      </c>
      <c r="B175" s="153" t="s">
        <v>415</v>
      </c>
      <c r="C175" s="153"/>
      <c r="D175" s="147" t="s">
        <v>263</v>
      </c>
      <c r="E175" s="148">
        <v>0</v>
      </c>
      <c r="F175" s="151">
        <v>0</v>
      </c>
      <c r="G175" s="150">
        <f>E175*F175</f>
        <v>0</v>
      </c>
    </row>
    <row r="176" spans="1:7" s="124" customFormat="1" ht="12">
      <c r="A176" s="133" t="s">
        <v>492</v>
      </c>
      <c r="B176" s="152" t="s">
        <v>417</v>
      </c>
      <c r="C176" s="152"/>
      <c r="D176" s="135"/>
      <c r="E176" s="136"/>
      <c r="F176" s="137"/>
      <c r="G176" s="138">
        <f>SUM(G177:G180)</f>
        <v>0</v>
      </c>
    </row>
    <row r="177" spans="1:7" s="124" customFormat="1" ht="24">
      <c r="A177" s="144" t="s">
        <v>493</v>
      </c>
      <c r="B177" s="153" t="s">
        <v>419</v>
      </c>
      <c r="C177" s="153"/>
      <c r="D177" s="147" t="s">
        <v>230</v>
      </c>
      <c r="E177" s="148">
        <v>0</v>
      </c>
      <c r="F177" s="151">
        <v>0</v>
      </c>
      <c r="G177" s="150">
        <f>E177*F177</f>
        <v>0</v>
      </c>
    </row>
    <row r="178" spans="1:7" s="124" customFormat="1" ht="12">
      <c r="A178" s="144" t="s">
        <v>494</v>
      </c>
      <c r="B178" s="153" t="s">
        <v>421</v>
      </c>
      <c r="C178" s="153"/>
      <c r="D178" s="147" t="s">
        <v>263</v>
      </c>
      <c r="E178" s="148">
        <v>0</v>
      </c>
      <c r="F178" s="151">
        <v>0</v>
      </c>
      <c r="G178" s="150">
        <f>E178*F178</f>
        <v>0</v>
      </c>
    </row>
    <row r="179" spans="1:7" s="124" customFormat="1" ht="12">
      <c r="A179" s="144" t="s">
        <v>495</v>
      </c>
      <c r="B179" s="153" t="s">
        <v>423</v>
      </c>
      <c r="C179" s="153"/>
      <c r="D179" s="147" t="s">
        <v>230</v>
      </c>
      <c r="E179" s="148">
        <v>0</v>
      </c>
      <c r="F179" s="151">
        <v>0</v>
      </c>
      <c r="G179" s="150">
        <f>E179*F179</f>
        <v>0</v>
      </c>
    </row>
    <row r="180" spans="1:7" s="124" customFormat="1" ht="12">
      <c r="A180" s="144" t="s">
        <v>496</v>
      </c>
      <c r="B180" s="153" t="s">
        <v>258</v>
      </c>
      <c r="C180" s="153"/>
      <c r="D180" s="147"/>
      <c r="E180" s="148">
        <v>0</v>
      </c>
      <c r="F180" s="151">
        <v>0</v>
      </c>
      <c r="G180" s="150">
        <f>E180*F180</f>
        <v>0</v>
      </c>
    </row>
    <row r="181" spans="1:7" s="124" customFormat="1" ht="12">
      <c r="A181" s="133" t="s">
        <v>497</v>
      </c>
      <c r="B181" s="152" t="s">
        <v>426</v>
      </c>
      <c r="C181" s="152"/>
      <c r="D181" s="135"/>
      <c r="E181" s="135"/>
      <c r="F181" s="137"/>
      <c r="G181" s="138">
        <f>SUM(G182:G186)</f>
        <v>2000</v>
      </c>
    </row>
    <row r="182" spans="1:7" s="124" customFormat="1" ht="12">
      <c r="A182" s="144" t="s">
        <v>498</v>
      </c>
      <c r="B182" s="153" t="s">
        <v>428</v>
      </c>
      <c r="C182" s="153"/>
      <c r="D182" s="147" t="s">
        <v>263</v>
      </c>
      <c r="E182" s="148">
        <v>0</v>
      </c>
      <c r="F182" s="151">
        <v>0</v>
      </c>
      <c r="G182" s="150">
        <f>E182*F182</f>
        <v>0</v>
      </c>
    </row>
    <row r="183" spans="1:7" s="124" customFormat="1" ht="12">
      <c r="A183" s="144" t="s">
        <v>499</v>
      </c>
      <c r="B183" s="153" t="s">
        <v>299</v>
      </c>
      <c r="C183" s="153"/>
      <c r="D183" s="147" t="s">
        <v>263</v>
      </c>
      <c r="E183" s="148">
        <v>0</v>
      </c>
      <c r="F183" s="151">
        <v>0</v>
      </c>
      <c r="G183" s="150">
        <f>E183*F183</f>
        <v>0</v>
      </c>
    </row>
    <row r="184" spans="1:7" s="124" customFormat="1" ht="36">
      <c r="A184" s="144" t="s">
        <v>500</v>
      </c>
      <c r="B184" s="153" t="s">
        <v>431</v>
      </c>
      <c r="C184" s="153"/>
      <c r="D184" s="147" t="s">
        <v>263</v>
      </c>
      <c r="E184" s="148">
        <v>0</v>
      </c>
      <c r="F184" s="151">
        <v>0</v>
      </c>
      <c r="G184" s="150">
        <f>E184*F184</f>
        <v>0</v>
      </c>
    </row>
    <row r="185" spans="1:7" s="124" customFormat="1" ht="12">
      <c r="A185" s="144" t="s">
        <v>501</v>
      </c>
      <c r="B185" s="153" t="s">
        <v>433</v>
      </c>
      <c r="C185" s="153"/>
      <c r="D185" s="147" t="s">
        <v>263</v>
      </c>
      <c r="E185" s="148">
        <v>0</v>
      </c>
      <c r="F185" s="151">
        <v>0</v>
      </c>
      <c r="G185" s="150">
        <f>E185*F185</f>
        <v>0</v>
      </c>
    </row>
    <row r="186" spans="1:7" s="124" customFormat="1" ht="24">
      <c r="A186" s="144" t="s">
        <v>502</v>
      </c>
      <c r="B186" s="153" t="s">
        <v>435</v>
      </c>
      <c r="C186" s="146" t="s">
        <v>394</v>
      </c>
      <c r="D186" s="147" t="s">
        <v>263</v>
      </c>
      <c r="E186" s="148">
        <v>1</v>
      </c>
      <c r="F186" s="151">
        <v>2000</v>
      </c>
      <c r="G186" s="150">
        <f>E186*F186</f>
        <v>2000</v>
      </c>
    </row>
    <row r="187" spans="1:7" s="124" customFormat="1" ht="12">
      <c r="A187" s="133" t="s">
        <v>503</v>
      </c>
      <c r="B187" s="152" t="s">
        <v>437</v>
      </c>
      <c r="C187" s="152"/>
      <c r="D187" s="135"/>
      <c r="E187" s="135"/>
      <c r="F187" s="137"/>
      <c r="G187" s="138">
        <f>SUM(G188:G191)</f>
        <v>5000</v>
      </c>
    </row>
    <row r="188" spans="1:7" s="124" customFormat="1" ht="24">
      <c r="A188" s="144" t="s">
        <v>504</v>
      </c>
      <c r="B188" s="153" t="s">
        <v>439</v>
      </c>
      <c r="C188" s="153"/>
      <c r="D188" s="147" t="s">
        <v>263</v>
      </c>
      <c r="E188" s="148">
        <v>0</v>
      </c>
      <c r="F188" s="151">
        <v>0</v>
      </c>
      <c r="G188" s="150">
        <f>E188*F188</f>
        <v>0</v>
      </c>
    </row>
    <row r="189" spans="1:7" s="124" customFormat="1" ht="60">
      <c r="A189" s="144" t="s">
        <v>505</v>
      </c>
      <c r="B189" s="153" t="s">
        <v>441</v>
      </c>
      <c r="C189" s="146" t="s">
        <v>442</v>
      </c>
      <c r="D189" s="147" t="s">
        <v>18</v>
      </c>
      <c r="E189" s="148">
        <v>25</v>
      </c>
      <c r="F189" s="151">
        <v>200</v>
      </c>
      <c r="G189" s="150">
        <f>E189*F189</f>
        <v>5000</v>
      </c>
    </row>
    <row r="190" spans="1:7" s="124" customFormat="1" ht="12">
      <c r="A190" s="144" t="s">
        <v>506</v>
      </c>
      <c r="B190" s="153" t="s">
        <v>444</v>
      </c>
      <c r="C190" s="153"/>
      <c r="D190" s="147" t="s">
        <v>263</v>
      </c>
      <c r="E190" s="148">
        <v>0</v>
      </c>
      <c r="F190" s="151">
        <v>0</v>
      </c>
      <c r="G190" s="150">
        <f>E190*F190</f>
        <v>0</v>
      </c>
    </row>
    <row r="191" spans="1:7" s="124" customFormat="1" ht="12">
      <c r="A191" s="144" t="s">
        <v>507</v>
      </c>
      <c r="B191" s="153" t="s">
        <v>258</v>
      </c>
      <c r="C191" s="153"/>
      <c r="D191" s="147" t="s">
        <v>263</v>
      </c>
      <c r="E191" s="148">
        <v>0</v>
      </c>
      <c r="F191" s="151">
        <v>0</v>
      </c>
      <c r="G191" s="150">
        <f>E191*F191</f>
        <v>0</v>
      </c>
    </row>
    <row r="192" spans="1:7" s="166" customFormat="1">
      <c r="A192" s="159" t="s">
        <v>478</v>
      </c>
      <c r="B192" s="160" t="s">
        <v>303</v>
      </c>
      <c r="C192" s="161"/>
      <c r="D192" s="162"/>
      <c r="E192" s="163"/>
      <c r="F192" s="164"/>
      <c r="G192" s="165">
        <f>G165+G172+G176+G181+G187</f>
        <v>68500</v>
      </c>
    </row>
    <row r="193" spans="1:7" s="166" customFormat="1">
      <c r="A193" s="125" t="s">
        <v>508</v>
      </c>
      <c r="B193" s="209"/>
      <c r="C193" s="210"/>
      <c r="D193" s="211"/>
      <c r="E193" s="212"/>
      <c r="F193" s="213"/>
      <c r="G193" s="192"/>
    </row>
    <row r="194" spans="1:7" s="166" customFormat="1">
      <c r="A194" s="176" t="s">
        <v>509</v>
      </c>
      <c r="B194" s="214" t="s">
        <v>397</v>
      </c>
      <c r="C194" s="214"/>
      <c r="D194" s="215"/>
      <c r="E194" s="216"/>
      <c r="F194" s="217"/>
      <c r="G194" s="188">
        <f>SUM(G195:G206)</f>
        <v>188050</v>
      </c>
    </row>
    <row r="195" spans="1:7" s="166" customFormat="1">
      <c r="A195" s="218" t="s">
        <v>712</v>
      </c>
      <c r="B195" s="219" t="s">
        <v>401</v>
      </c>
      <c r="C195" s="220" t="s">
        <v>229</v>
      </c>
      <c r="D195" s="221" t="s">
        <v>230</v>
      </c>
      <c r="E195" s="222">
        <v>20</v>
      </c>
      <c r="F195" s="223">
        <v>120</v>
      </c>
      <c r="G195" s="150">
        <f t="shared" ref="G195:G206" si="8">E195*F195</f>
        <v>2400</v>
      </c>
    </row>
    <row r="196" spans="1:7" s="166" customFormat="1">
      <c r="A196" s="218" t="s">
        <v>668</v>
      </c>
      <c r="B196" s="153" t="s">
        <v>487</v>
      </c>
      <c r="C196" s="146" t="s">
        <v>229</v>
      </c>
      <c r="D196" s="147" t="s">
        <v>230</v>
      </c>
      <c r="E196" s="148">
        <v>100</v>
      </c>
      <c r="F196" s="149">
        <v>185</v>
      </c>
      <c r="G196" s="150">
        <f t="shared" si="8"/>
        <v>18500</v>
      </c>
    </row>
    <row r="197" spans="1:7" s="166" customFormat="1">
      <c r="A197" s="218" t="s">
        <v>706</v>
      </c>
      <c r="B197" s="153" t="s">
        <v>487</v>
      </c>
      <c r="C197" s="146" t="s">
        <v>229</v>
      </c>
      <c r="D197" s="147" t="s">
        <v>230</v>
      </c>
      <c r="E197" s="148">
        <v>100</v>
      </c>
      <c r="F197" s="149">
        <v>185</v>
      </c>
      <c r="G197" s="150">
        <f t="shared" si="8"/>
        <v>18500</v>
      </c>
    </row>
    <row r="198" spans="1:7" s="166" customFormat="1">
      <c r="A198" s="218" t="s">
        <v>486</v>
      </c>
      <c r="B198" s="153" t="s">
        <v>487</v>
      </c>
      <c r="C198" s="146" t="s">
        <v>229</v>
      </c>
      <c r="D198" s="147" t="s">
        <v>230</v>
      </c>
      <c r="E198" s="148">
        <v>40</v>
      </c>
      <c r="F198" s="149">
        <v>185</v>
      </c>
      <c r="G198" s="150">
        <f t="shared" si="8"/>
        <v>7400</v>
      </c>
    </row>
    <row r="199" spans="1:7" s="166" customFormat="1">
      <c r="A199" s="218" t="s">
        <v>667</v>
      </c>
      <c r="B199" s="153" t="s">
        <v>572</v>
      </c>
      <c r="C199" s="146" t="s">
        <v>229</v>
      </c>
      <c r="D199" s="147" t="s">
        <v>230</v>
      </c>
      <c r="E199" s="148">
        <v>200</v>
      </c>
      <c r="F199" s="149">
        <v>185</v>
      </c>
      <c r="G199" s="150">
        <f t="shared" si="8"/>
        <v>37000</v>
      </c>
    </row>
    <row r="200" spans="1:7" s="166" customFormat="1">
      <c r="A200" s="218" t="s">
        <v>739</v>
      </c>
      <c r="B200" s="153" t="s">
        <v>572</v>
      </c>
      <c r="C200" s="146" t="s">
        <v>229</v>
      </c>
      <c r="D200" s="147" t="s">
        <v>230</v>
      </c>
      <c r="E200" s="148">
        <v>120</v>
      </c>
      <c r="F200" s="149">
        <v>185</v>
      </c>
      <c r="G200" s="150">
        <f t="shared" si="8"/>
        <v>22200</v>
      </c>
    </row>
    <row r="201" spans="1:7" s="166" customFormat="1">
      <c r="A201" s="218" t="s">
        <v>705</v>
      </c>
      <c r="B201" s="153" t="s">
        <v>572</v>
      </c>
      <c r="C201" s="146" t="s">
        <v>229</v>
      </c>
      <c r="D201" s="147" t="s">
        <v>230</v>
      </c>
      <c r="E201" s="148">
        <v>100</v>
      </c>
      <c r="F201" s="149">
        <v>185</v>
      </c>
      <c r="G201" s="150">
        <f t="shared" si="8"/>
        <v>18500</v>
      </c>
    </row>
    <row r="202" spans="1:7" s="166" customFormat="1">
      <c r="A202" s="180" t="s">
        <v>571</v>
      </c>
      <c r="B202" s="219" t="s">
        <v>572</v>
      </c>
      <c r="C202" s="146" t="s">
        <v>229</v>
      </c>
      <c r="D202" s="147" t="s">
        <v>230</v>
      </c>
      <c r="E202" s="148">
        <v>10</v>
      </c>
      <c r="F202" s="149">
        <v>185</v>
      </c>
      <c r="G202" s="150">
        <f t="shared" si="8"/>
        <v>1850</v>
      </c>
    </row>
    <row r="203" spans="1:7" s="166" customFormat="1">
      <c r="A203" s="218" t="s">
        <v>600</v>
      </c>
      <c r="B203" s="219" t="s">
        <v>572</v>
      </c>
      <c r="C203" s="146" t="s">
        <v>229</v>
      </c>
      <c r="D203" s="147" t="s">
        <v>230</v>
      </c>
      <c r="E203" s="148">
        <v>10</v>
      </c>
      <c r="F203" s="149">
        <v>185</v>
      </c>
      <c r="G203" s="150">
        <f t="shared" si="8"/>
        <v>1850</v>
      </c>
    </row>
    <row r="204" spans="1:7" s="166" customFormat="1">
      <c r="A204" s="218" t="s">
        <v>635</v>
      </c>
      <c r="B204" s="219" t="s">
        <v>572</v>
      </c>
      <c r="C204" s="146" t="s">
        <v>229</v>
      </c>
      <c r="D204" s="147" t="s">
        <v>230</v>
      </c>
      <c r="E204" s="148">
        <v>10</v>
      </c>
      <c r="F204" s="149">
        <v>185</v>
      </c>
      <c r="G204" s="150">
        <f t="shared" si="8"/>
        <v>1850</v>
      </c>
    </row>
    <row r="205" spans="1:7" s="166" customFormat="1">
      <c r="A205" s="218" t="s">
        <v>674</v>
      </c>
      <c r="B205" s="153" t="s">
        <v>187</v>
      </c>
      <c r="C205" s="146" t="s">
        <v>229</v>
      </c>
      <c r="D205" s="147" t="s">
        <v>230</v>
      </c>
      <c r="E205" s="148">
        <v>200</v>
      </c>
      <c r="F205" s="206">
        <v>145</v>
      </c>
      <c r="G205" s="150">
        <f t="shared" si="8"/>
        <v>29000</v>
      </c>
    </row>
    <row r="206" spans="1:7" s="166" customFormat="1">
      <c r="A206" s="218" t="s">
        <v>852</v>
      </c>
      <c r="B206" s="219" t="s">
        <v>187</v>
      </c>
      <c r="C206" s="146" t="s">
        <v>229</v>
      </c>
      <c r="D206" s="147" t="s">
        <v>230</v>
      </c>
      <c r="E206" s="148">
        <v>200</v>
      </c>
      <c r="F206" s="223">
        <v>145</v>
      </c>
      <c r="G206" s="150">
        <f t="shared" si="8"/>
        <v>29000</v>
      </c>
    </row>
    <row r="207" spans="1:7" s="166" customFormat="1">
      <c r="A207" s="176" t="s">
        <v>527</v>
      </c>
      <c r="B207" s="214" t="s">
        <v>260</v>
      </c>
      <c r="C207" s="214"/>
      <c r="D207" s="215"/>
      <c r="E207" s="216"/>
      <c r="F207" s="217"/>
      <c r="G207" s="188">
        <f>SUM(G208:G210)</f>
        <v>0</v>
      </c>
    </row>
    <row r="208" spans="1:7" s="166" customFormat="1">
      <c r="A208" s="218" t="s">
        <v>528</v>
      </c>
      <c r="B208" s="219" t="s">
        <v>412</v>
      </c>
      <c r="C208" s="219"/>
      <c r="D208" s="221" t="s">
        <v>263</v>
      </c>
      <c r="E208" s="222">
        <v>0</v>
      </c>
      <c r="F208" s="206">
        <v>0</v>
      </c>
      <c r="G208" s="224">
        <v>0</v>
      </c>
    </row>
    <row r="209" spans="1:7" s="166" customFormat="1">
      <c r="A209" s="218" t="s">
        <v>529</v>
      </c>
      <c r="B209" s="219" t="s">
        <v>265</v>
      </c>
      <c r="C209" s="219"/>
      <c r="D209" s="221" t="s">
        <v>263</v>
      </c>
      <c r="E209" s="222">
        <v>0</v>
      </c>
      <c r="F209" s="206">
        <v>0</v>
      </c>
      <c r="G209" s="224">
        <v>0</v>
      </c>
    </row>
    <row r="210" spans="1:7" s="166" customFormat="1">
      <c r="A210" s="218" t="s">
        <v>530</v>
      </c>
      <c r="B210" s="219" t="s">
        <v>415</v>
      </c>
      <c r="C210" s="219"/>
      <c r="D210" s="221" t="s">
        <v>263</v>
      </c>
      <c r="E210" s="222">
        <v>0</v>
      </c>
      <c r="F210" s="206">
        <v>0</v>
      </c>
      <c r="G210" s="224">
        <v>0</v>
      </c>
    </row>
    <row r="211" spans="1:7" s="166" customFormat="1">
      <c r="A211" s="176" t="s">
        <v>531</v>
      </c>
      <c r="B211" s="214" t="s">
        <v>417</v>
      </c>
      <c r="C211" s="214"/>
      <c r="D211" s="215"/>
      <c r="E211" s="216"/>
      <c r="F211" s="217"/>
      <c r="G211" s="138">
        <f>SUM(G212:G215)</f>
        <v>0</v>
      </c>
    </row>
    <row r="212" spans="1:7" s="166" customFormat="1" ht="24">
      <c r="A212" s="218" t="s">
        <v>532</v>
      </c>
      <c r="B212" s="219" t="s">
        <v>419</v>
      </c>
      <c r="C212" s="219"/>
      <c r="D212" s="221" t="s">
        <v>230</v>
      </c>
      <c r="E212" s="222">
        <v>0</v>
      </c>
      <c r="F212" s="206">
        <v>0</v>
      </c>
      <c r="G212" s="150">
        <f>E212*F212</f>
        <v>0</v>
      </c>
    </row>
    <row r="213" spans="1:7" s="166" customFormat="1">
      <c r="A213" s="218" t="s">
        <v>533</v>
      </c>
      <c r="B213" s="219" t="s">
        <v>421</v>
      </c>
      <c r="C213" s="219"/>
      <c r="D213" s="221" t="s">
        <v>263</v>
      </c>
      <c r="E213" s="222">
        <v>0</v>
      </c>
      <c r="F213" s="206">
        <v>0</v>
      </c>
      <c r="G213" s="150">
        <f>E213*F213</f>
        <v>0</v>
      </c>
    </row>
    <row r="214" spans="1:7" s="166" customFormat="1">
      <c r="A214" s="218" t="s">
        <v>534</v>
      </c>
      <c r="B214" s="219" t="s">
        <v>423</v>
      </c>
      <c r="C214" s="219"/>
      <c r="D214" s="221" t="s">
        <v>230</v>
      </c>
      <c r="E214" s="222">
        <v>0</v>
      </c>
      <c r="F214" s="206">
        <v>0</v>
      </c>
      <c r="G214" s="150">
        <f>E214*F214</f>
        <v>0</v>
      </c>
    </row>
    <row r="215" spans="1:7" s="166" customFormat="1">
      <c r="A215" s="218" t="s">
        <v>535</v>
      </c>
      <c r="B215" s="219" t="s">
        <v>258</v>
      </c>
      <c r="C215" s="219"/>
      <c r="D215" s="221"/>
      <c r="E215" s="222">
        <v>0</v>
      </c>
      <c r="F215" s="206">
        <v>0</v>
      </c>
      <c r="G215" s="150">
        <f>E215*F215</f>
        <v>0</v>
      </c>
    </row>
    <row r="216" spans="1:7" s="166" customFormat="1">
      <c r="A216" s="176" t="s">
        <v>536</v>
      </c>
      <c r="B216" s="214" t="s">
        <v>426</v>
      </c>
      <c r="C216" s="214"/>
      <c r="D216" s="215"/>
      <c r="E216" s="215"/>
      <c r="F216" s="217"/>
      <c r="G216" s="138">
        <f>SUM(G217:G221)</f>
        <v>10000</v>
      </c>
    </row>
    <row r="217" spans="1:7" s="166" customFormat="1">
      <c r="A217" s="218" t="s">
        <v>537</v>
      </c>
      <c r="B217" s="219" t="s">
        <v>428</v>
      </c>
      <c r="C217" s="219"/>
      <c r="D217" s="221" t="s">
        <v>263</v>
      </c>
      <c r="E217" s="222">
        <v>0</v>
      </c>
      <c r="F217" s="206">
        <v>0</v>
      </c>
      <c r="G217" s="150">
        <f>E217*F217</f>
        <v>0</v>
      </c>
    </row>
    <row r="218" spans="1:7" s="166" customFormat="1">
      <c r="A218" s="218" t="s">
        <v>538</v>
      </c>
      <c r="B218" s="219" t="s">
        <v>299</v>
      </c>
      <c r="C218" s="219"/>
      <c r="D218" s="221"/>
      <c r="E218" s="222"/>
      <c r="F218" s="206"/>
      <c r="G218" s="150"/>
    </row>
    <row r="219" spans="1:7" s="166" customFormat="1" ht="36">
      <c r="A219" s="218" t="s">
        <v>539</v>
      </c>
      <c r="B219" s="219" t="s">
        <v>431</v>
      </c>
      <c r="C219" s="219"/>
      <c r="D219" s="221" t="s">
        <v>263</v>
      </c>
      <c r="E219" s="222">
        <v>0</v>
      </c>
      <c r="F219" s="206">
        <v>0</v>
      </c>
      <c r="G219" s="150">
        <f>E219*F219</f>
        <v>0</v>
      </c>
    </row>
    <row r="220" spans="1:7" s="166" customFormat="1">
      <c r="A220" s="218" t="s">
        <v>540</v>
      </c>
      <c r="B220" s="219" t="s">
        <v>433</v>
      </c>
      <c r="C220" s="219"/>
      <c r="D220" s="221"/>
      <c r="E220" s="222"/>
      <c r="F220" s="206"/>
      <c r="G220" s="150"/>
    </row>
    <row r="221" spans="1:7" s="166" customFormat="1" ht="24">
      <c r="A221" s="218" t="s">
        <v>541</v>
      </c>
      <c r="B221" s="219" t="s">
        <v>435</v>
      </c>
      <c r="C221" s="220" t="s">
        <v>394</v>
      </c>
      <c r="D221" s="221" t="s">
        <v>263</v>
      </c>
      <c r="E221" s="222">
        <v>1</v>
      </c>
      <c r="F221" s="206">
        <v>10000</v>
      </c>
      <c r="G221" s="150">
        <f>E221*F221</f>
        <v>10000</v>
      </c>
    </row>
    <row r="222" spans="1:7" s="166" customFormat="1">
      <c r="A222" s="176" t="s">
        <v>542</v>
      </c>
      <c r="B222" s="214" t="s">
        <v>437</v>
      </c>
      <c r="C222" s="214"/>
      <c r="D222" s="215"/>
      <c r="E222" s="215"/>
      <c r="F222" s="217"/>
      <c r="G222" s="138">
        <f>SUM(G223:G228)</f>
        <v>66559</v>
      </c>
    </row>
    <row r="223" spans="1:7" s="166" customFormat="1" ht="24">
      <c r="A223" s="218" t="s">
        <v>543</v>
      </c>
      <c r="B223" s="219" t="s">
        <v>439</v>
      </c>
      <c r="C223" s="219"/>
      <c r="D223" s="221" t="s">
        <v>263</v>
      </c>
      <c r="E223" s="222">
        <v>0</v>
      </c>
      <c r="F223" s="206">
        <v>0</v>
      </c>
      <c r="G223" s="150">
        <f t="shared" ref="G223:G228" si="9">E223*F223</f>
        <v>0</v>
      </c>
    </row>
    <row r="224" spans="1:7" s="166" customFormat="1" ht="60">
      <c r="A224" s="218" t="s">
        <v>544</v>
      </c>
      <c r="B224" s="219" t="s">
        <v>441</v>
      </c>
      <c r="C224" s="146" t="s">
        <v>442</v>
      </c>
      <c r="D224" s="221" t="s">
        <v>263</v>
      </c>
      <c r="E224" s="222">
        <v>1</v>
      </c>
      <c r="F224" s="206">
        <v>54059</v>
      </c>
      <c r="G224" s="150">
        <f t="shared" si="9"/>
        <v>54059</v>
      </c>
    </row>
    <row r="225" spans="1:7" s="166" customFormat="1">
      <c r="A225" s="218" t="s">
        <v>545</v>
      </c>
      <c r="B225" s="219" t="s">
        <v>444</v>
      </c>
      <c r="C225" s="219"/>
      <c r="D225" s="221" t="s">
        <v>263</v>
      </c>
      <c r="E225" s="222">
        <v>0</v>
      </c>
      <c r="F225" s="206">
        <v>0</v>
      </c>
      <c r="G225" s="150">
        <f t="shared" si="9"/>
        <v>0</v>
      </c>
    </row>
    <row r="226" spans="1:7" s="166" customFormat="1" ht="24">
      <c r="A226" s="218" t="s">
        <v>546</v>
      </c>
      <c r="B226" s="225" t="s">
        <v>547</v>
      </c>
      <c r="C226" s="146" t="s">
        <v>394</v>
      </c>
      <c r="D226" s="147" t="s">
        <v>384</v>
      </c>
      <c r="E226" s="183">
        <v>1</v>
      </c>
      <c r="F226" s="226">
        <v>5000</v>
      </c>
      <c r="G226" s="150">
        <f t="shared" si="9"/>
        <v>5000</v>
      </c>
    </row>
    <row r="227" spans="1:7" s="166" customFormat="1" ht="24">
      <c r="A227" s="218" t="s">
        <v>548</v>
      </c>
      <c r="B227" s="219" t="s">
        <v>549</v>
      </c>
      <c r="C227" s="146" t="s">
        <v>394</v>
      </c>
      <c r="D227" s="147" t="s">
        <v>263</v>
      </c>
      <c r="E227" s="183">
        <v>1</v>
      </c>
      <c r="F227" s="226">
        <v>2500</v>
      </c>
      <c r="G227" s="224">
        <f t="shared" si="9"/>
        <v>2500</v>
      </c>
    </row>
    <row r="228" spans="1:7" s="166" customFormat="1" ht="24">
      <c r="A228" s="218" t="s">
        <v>550</v>
      </c>
      <c r="B228" s="219" t="s">
        <v>551</v>
      </c>
      <c r="C228" s="146" t="s">
        <v>394</v>
      </c>
      <c r="D228" s="147" t="s">
        <v>263</v>
      </c>
      <c r="E228" s="227">
        <v>1</v>
      </c>
      <c r="F228" s="206">
        <v>5000</v>
      </c>
      <c r="G228" s="224">
        <f t="shared" si="9"/>
        <v>5000</v>
      </c>
    </row>
    <row r="229" spans="1:7" s="166" customFormat="1">
      <c r="A229" s="159" t="s">
        <v>508</v>
      </c>
      <c r="B229" s="228" t="s">
        <v>303</v>
      </c>
      <c r="C229" s="229"/>
      <c r="D229" s="230"/>
      <c r="E229" s="231"/>
      <c r="F229" s="232"/>
      <c r="G229" s="165">
        <f>G207+G211+G216+G222+G194</f>
        <v>264609</v>
      </c>
    </row>
    <row r="230" spans="1:7" s="166" customFormat="1">
      <c r="A230" s="125" t="s">
        <v>552</v>
      </c>
      <c r="B230" s="209"/>
      <c r="C230" s="210"/>
      <c r="D230" s="211"/>
      <c r="E230" s="212"/>
      <c r="F230" s="213"/>
      <c r="G230" s="192"/>
    </row>
    <row r="231" spans="1:7" s="166" customFormat="1">
      <c r="A231" s="176" t="s">
        <v>553</v>
      </c>
      <c r="B231" s="214" t="s">
        <v>397</v>
      </c>
      <c r="C231" s="214"/>
      <c r="D231" s="215"/>
      <c r="E231" s="216"/>
      <c r="F231" s="217"/>
      <c r="G231" s="188">
        <f>SUM(G232:G244)</f>
        <v>279700</v>
      </c>
    </row>
    <row r="232" spans="1:7" s="166" customFormat="1">
      <c r="A232" s="218" t="s">
        <v>449</v>
      </c>
      <c r="B232" s="219" t="s">
        <v>187</v>
      </c>
      <c r="C232" s="220" t="s">
        <v>229</v>
      </c>
      <c r="D232" s="221" t="s">
        <v>230</v>
      </c>
      <c r="E232" s="222">
        <v>150</v>
      </c>
      <c r="F232" s="206">
        <v>170</v>
      </c>
      <c r="G232" s="150">
        <f t="shared" ref="G232:G244" si="10">E232*F232</f>
        <v>25500</v>
      </c>
    </row>
    <row r="233" spans="1:7" s="166" customFormat="1">
      <c r="A233" s="218" t="s">
        <v>480</v>
      </c>
      <c r="B233" s="219" t="s">
        <v>187</v>
      </c>
      <c r="C233" s="220" t="s">
        <v>229</v>
      </c>
      <c r="D233" s="221" t="s">
        <v>230</v>
      </c>
      <c r="E233" s="222">
        <v>150</v>
      </c>
      <c r="F233" s="206">
        <v>170</v>
      </c>
      <c r="G233" s="150">
        <f t="shared" si="10"/>
        <v>25500</v>
      </c>
    </row>
    <row r="234" spans="1:7" s="166" customFormat="1">
      <c r="A234" s="218" t="s">
        <v>774</v>
      </c>
      <c r="B234" s="153" t="s">
        <v>187</v>
      </c>
      <c r="C234" s="220" t="s">
        <v>229</v>
      </c>
      <c r="D234" s="221" t="s">
        <v>230</v>
      </c>
      <c r="E234" s="222">
        <v>100</v>
      </c>
      <c r="F234" s="223">
        <v>125</v>
      </c>
      <c r="G234" s="150">
        <f t="shared" si="10"/>
        <v>12500</v>
      </c>
    </row>
    <row r="235" spans="1:7" s="166" customFormat="1">
      <c r="A235" s="218" t="s">
        <v>512</v>
      </c>
      <c r="B235" s="219" t="s">
        <v>187</v>
      </c>
      <c r="C235" s="220" t="s">
        <v>229</v>
      </c>
      <c r="D235" s="221" t="s">
        <v>230</v>
      </c>
      <c r="E235" s="222">
        <v>50</v>
      </c>
      <c r="F235" s="206">
        <v>170</v>
      </c>
      <c r="G235" s="150">
        <f t="shared" si="10"/>
        <v>8500</v>
      </c>
    </row>
    <row r="236" spans="1:7" s="166" customFormat="1">
      <c r="A236" s="218" t="s">
        <v>669</v>
      </c>
      <c r="B236" s="153" t="s">
        <v>187</v>
      </c>
      <c r="C236" s="220" t="s">
        <v>229</v>
      </c>
      <c r="D236" s="221" t="s">
        <v>230</v>
      </c>
      <c r="E236" s="222">
        <v>20</v>
      </c>
      <c r="F236" s="206">
        <v>170</v>
      </c>
      <c r="G236" s="150">
        <f t="shared" si="10"/>
        <v>3400</v>
      </c>
    </row>
    <row r="237" spans="1:7" s="166" customFormat="1">
      <c r="A237" s="180" t="s">
        <v>567</v>
      </c>
      <c r="B237" s="219" t="s">
        <v>187</v>
      </c>
      <c r="C237" s="220" t="s">
        <v>229</v>
      </c>
      <c r="D237" s="221" t="s">
        <v>230</v>
      </c>
      <c r="E237" s="222">
        <v>10</v>
      </c>
      <c r="F237" s="206">
        <v>170</v>
      </c>
      <c r="G237" s="150">
        <f t="shared" si="10"/>
        <v>1700</v>
      </c>
    </row>
    <row r="238" spans="1:7" s="166" customFormat="1">
      <c r="A238" s="218" t="s">
        <v>601</v>
      </c>
      <c r="B238" s="219" t="s">
        <v>187</v>
      </c>
      <c r="C238" s="220" t="s">
        <v>229</v>
      </c>
      <c r="D238" s="221" t="s">
        <v>230</v>
      </c>
      <c r="E238" s="222">
        <v>10</v>
      </c>
      <c r="F238" s="206">
        <v>170</v>
      </c>
      <c r="G238" s="150">
        <f t="shared" si="10"/>
        <v>1700</v>
      </c>
    </row>
    <row r="239" spans="1:7" s="166" customFormat="1">
      <c r="A239" s="218" t="s">
        <v>638</v>
      </c>
      <c r="B239" s="219" t="s">
        <v>187</v>
      </c>
      <c r="C239" s="220" t="s">
        <v>229</v>
      </c>
      <c r="D239" s="221" t="s">
        <v>230</v>
      </c>
      <c r="E239" s="222">
        <v>10</v>
      </c>
      <c r="F239" s="206">
        <v>170</v>
      </c>
      <c r="G239" s="150">
        <f t="shared" si="10"/>
        <v>1700</v>
      </c>
    </row>
    <row r="240" spans="1:7" s="166" customFormat="1" ht="24">
      <c r="A240" s="218" t="s">
        <v>367</v>
      </c>
      <c r="B240" s="219" t="s">
        <v>358</v>
      </c>
      <c r="C240" s="220" t="s">
        <v>229</v>
      </c>
      <c r="D240" s="221" t="s">
        <v>230</v>
      </c>
      <c r="E240" s="222">
        <v>240</v>
      </c>
      <c r="F240" s="206">
        <v>600</v>
      </c>
      <c r="G240" s="150">
        <f t="shared" si="10"/>
        <v>144000</v>
      </c>
    </row>
    <row r="241" spans="1:7" s="166" customFormat="1" ht="36">
      <c r="A241" s="218" t="s">
        <v>687</v>
      </c>
      <c r="B241" s="153" t="s">
        <v>688</v>
      </c>
      <c r="C241" s="220" t="s">
        <v>229</v>
      </c>
      <c r="D241" s="221" t="s">
        <v>230</v>
      </c>
      <c r="E241" s="222">
        <v>24</v>
      </c>
      <c r="F241" s="206">
        <v>700</v>
      </c>
      <c r="G241" s="150">
        <f t="shared" si="10"/>
        <v>16800</v>
      </c>
    </row>
    <row r="242" spans="1:7" s="166" customFormat="1">
      <c r="A242" s="218" t="s">
        <v>646</v>
      </c>
      <c r="B242" s="219" t="s">
        <v>647</v>
      </c>
      <c r="C242" s="220" t="s">
        <v>229</v>
      </c>
      <c r="D242" s="221" t="s">
        <v>230</v>
      </c>
      <c r="E242" s="222">
        <v>16</v>
      </c>
      <c r="F242" s="206">
        <v>400</v>
      </c>
      <c r="G242" s="150">
        <f t="shared" si="10"/>
        <v>6400</v>
      </c>
    </row>
    <row r="243" spans="1:7" s="166" customFormat="1">
      <c r="A243" s="218" t="s">
        <v>683</v>
      </c>
      <c r="B243" s="219" t="s">
        <v>684</v>
      </c>
      <c r="C243" s="220" t="s">
        <v>229</v>
      </c>
      <c r="D243" s="221" t="s">
        <v>230</v>
      </c>
      <c r="E243" s="222">
        <v>8</v>
      </c>
      <c r="F243" s="206">
        <v>400</v>
      </c>
      <c r="G243" s="150">
        <f t="shared" si="10"/>
        <v>3200</v>
      </c>
    </row>
    <row r="244" spans="1:7" s="166" customFormat="1">
      <c r="A244" s="218" t="s">
        <v>227</v>
      </c>
      <c r="B244" s="244" t="s">
        <v>228</v>
      </c>
      <c r="C244" s="220" t="s">
        <v>229</v>
      </c>
      <c r="D244" s="221" t="s">
        <v>230</v>
      </c>
      <c r="E244" s="222">
        <v>96</v>
      </c>
      <c r="F244" s="223">
        <v>300</v>
      </c>
      <c r="G244" s="150">
        <f t="shared" si="10"/>
        <v>28800</v>
      </c>
    </row>
    <row r="245" spans="1:7" s="166" customFormat="1">
      <c r="A245" s="176" t="s">
        <v>573</v>
      </c>
      <c r="B245" s="214" t="s">
        <v>260</v>
      </c>
      <c r="C245" s="214"/>
      <c r="D245" s="215"/>
      <c r="E245" s="216"/>
      <c r="F245" s="217"/>
      <c r="G245" s="188">
        <f>SUM(G246:G248)</f>
        <v>0</v>
      </c>
    </row>
    <row r="246" spans="1:7" s="166" customFormat="1">
      <c r="A246" s="218" t="s">
        <v>574</v>
      </c>
      <c r="B246" s="219" t="s">
        <v>412</v>
      </c>
      <c r="C246" s="219"/>
      <c r="D246" s="221" t="s">
        <v>263</v>
      </c>
      <c r="E246" s="222">
        <v>0</v>
      </c>
      <c r="F246" s="206">
        <v>0</v>
      </c>
      <c r="G246" s="224">
        <f>E246*F246</f>
        <v>0</v>
      </c>
    </row>
    <row r="247" spans="1:7" s="166" customFormat="1">
      <c r="A247" s="218" t="s">
        <v>575</v>
      </c>
      <c r="B247" s="219" t="s">
        <v>265</v>
      </c>
      <c r="C247" s="219"/>
      <c r="D247" s="221" t="s">
        <v>263</v>
      </c>
      <c r="E247" s="222">
        <v>0</v>
      </c>
      <c r="F247" s="206">
        <v>0</v>
      </c>
      <c r="G247" s="224">
        <f>E247*F247</f>
        <v>0</v>
      </c>
    </row>
    <row r="248" spans="1:7" s="166" customFormat="1">
      <c r="A248" s="218" t="s">
        <v>576</v>
      </c>
      <c r="B248" s="219" t="s">
        <v>415</v>
      </c>
      <c r="C248" s="219"/>
      <c r="D248" s="221" t="s">
        <v>263</v>
      </c>
      <c r="E248" s="222">
        <v>0</v>
      </c>
      <c r="F248" s="206">
        <v>0</v>
      </c>
      <c r="G248" s="224">
        <f>E248*F248</f>
        <v>0</v>
      </c>
    </row>
    <row r="249" spans="1:7" s="166" customFormat="1">
      <c r="A249" s="176" t="s">
        <v>577</v>
      </c>
      <c r="B249" s="214" t="s">
        <v>417</v>
      </c>
      <c r="C249" s="214"/>
      <c r="D249" s="215"/>
      <c r="E249" s="216"/>
      <c r="F249" s="217"/>
      <c r="G249" s="188">
        <f>SUM(G250:G253)</f>
        <v>0</v>
      </c>
    </row>
    <row r="250" spans="1:7" s="166" customFormat="1" ht="24">
      <c r="A250" s="218" t="s">
        <v>578</v>
      </c>
      <c r="B250" s="219" t="s">
        <v>419</v>
      </c>
      <c r="C250" s="219"/>
      <c r="D250" s="221" t="s">
        <v>230</v>
      </c>
      <c r="E250" s="222">
        <v>0</v>
      </c>
      <c r="F250" s="206">
        <v>0</v>
      </c>
      <c r="G250" s="224">
        <f>E250*F250</f>
        <v>0</v>
      </c>
    </row>
    <row r="251" spans="1:7" s="166" customFormat="1">
      <c r="A251" s="218" t="s">
        <v>579</v>
      </c>
      <c r="B251" s="219" t="s">
        <v>421</v>
      </c>
      <c r="C251" s="219"/>
      <c r="D251" s="221" t="s">
        <v>263</v>
      </c>
      <c r="E251" s="222">
        <v>0</v>
      </c>
      <c r="F251" s="206">
        <v>0</v>
      </c>
      <c r="G251" s="224">
        <f>E251*F251</f>
        <v>0</v>
      </c>
    </row>
    <row r="252" spans="1:7" s="166" customFormat="1">
      <c r="A252" s="218" t="s">
        <v>580</v>
      </c>
      <c r="B252" s="219" t="s">
        <v>423</v>
      </c>
      <c r="C252" s="219"/>
      <c r="D252" s="221" t="s">
        <v>230</v>
      </c>
      <c r="E252" s="222">
        <v>0</v>
      </c>
      <c r="F252" s="206">
        <v>0</v>
      </c>
      <c r="G252" s="224">
        <f>E252*F252</f>
        <v>0</v>
      </c>
    </row>
    <row r="253" spans="1:7" s="166" customFormat="1">
      <c r="A253" s="218" t="s">
        <v>581</v>
      </c>
      <c r="B253" s="219" t="s">
        <v>258</v>
      </c>
      <c r="C253" s="219"/>
      <c r="D253" s="221"/>
      <c r="E253" s="222">
        <v>0</v>
      </c>
      <c r="F253" s="206">
        <v>0</v>
      </c>
      <c r="G253" s="224">
        <v>0</v>
      </c>
    </row>
    <row r="254" spans="1:7" s="166" customFormat="1">
      <c r="A254" s="176" t="s">
        <v>582</v>
      </c>
      <c r="B254" s="214" t="s">
        <v>426</v>
      </c>
      <c r="C254" s="214"/>
      <c r="D254" s="215"/>
      <c r="E254" s="215"/>
      <c r="F254" s="217"/>
      <c r="G254" s="188">
        <f>SUM(G255:G259)</f>
        <v>5000</v>
      </c>
    </row>
    <row r="255" spans="1:7" s="166" customFormat="1">
      <c r="A255" s="218" t="s">
        <v>583</v>
      </c>
      <c r="B255" s="219" t="s">
        <v>428</v>
      </c>
      <c r="C255" s="219"/>
      <c r="D255" s="221" t="s">
        <v>263</v>
      </c>
      <c r="E255" s="222">
        <v>0</v>
      </c>
      <c r="F255" s="206">
        <v>0</v>
      </c>
      <c r="G255" s="224">
        <f>E255*F255</f>
        <v>0</v>
      </c>
    </row>
    <row r="256" spans="1:7" s="166" customFormat="1">
      <c r="A256" s="218" t="s">
        <v>584</v>
      </c>
      <c r="B256" s="219" t="s">
        <v>299</v>
      </c>
      <c r="C256" s="219"/>
      <c r="D256" s="221" t="s">
        <v>263</v>
      </c>
      <c r="E256" s="222">
        <v>0</v>
      </c>
      <c r="F256" s="206">
        <v>0</v>
      </c>
      <c r="G256" s="224">
        <f>E256*F256</f>
        <v>0</v>
      </c>
    </row>
    <row r="257" spans="1:7" s="166" customFormat="1" ht="36">
      <c r="A257" s="218" t="s">
        <v>585</v>
      </c>
      <c r="B257" s="219" t="s">
        <v>431</v>
      </c>
      <c r="C257" s="219"/>
      <c r="D257" s="221" t="s">
        <v>263</v>
      </c>
      <c r="E257" s="222">
        <v>0</v>
      </c>
      <c r="F257" s="206">
        <v>0</v>
      </c>
      <c r="G257" s="224">
        <f>E257*F257</f>
        <v>0</v>
      </c>
    </row>
    <row r="258" spans="1:7" s="166" customFormat="1">
      <c r="A258" s="218" t="s">
        <v>586</v>
      </c>
      <c r="B258" s="219" t="s">
        <v>433</v>
      </c>
      <c r="C258" s="219"/>
      <c r="D258" s="221" t="s">
        <v>263</v>
      </c>
      <c r="E258" s="222">
        <v>0</v>
      </c>
      <c r="F258" s="206">
        <v>0</v>
      </c>
      <c r="G258" s="224">
        <f>E258*F258</f>
        <v>0</v>
      </c>
    </row>
    <row r="259" spans="1:7" s="166" customFormat="1" ht="24">
      <c r="A259" s="218" t="s">
        <v>587</v>
      </c>
      <c r="B259" s="219" t="s">
        <v>435</v>
      </c>
      <c r="C259" s="220" t="s">
        <v>394</v>
      </c>
      <c r="D259" s="221" t="s">
        <v>263</v>
      </c>
      <c r="E259" s="222">
        <v>1</v>
      </c>
      <c r="F259" s="206">
        <v>5000</v>
      </c>
      <c r="G259" s="224">
        <f>E259*F259</f>
        <v>5000</v>
      </c>
    </row>
    <row r="260" spans="1:7" s="166" customFormat="1">
      <c r="A260" s="176" t="s">
        <v>588</v>
      </c>
      <c r="B260" s="214" t="s">
        <v>437</v>
      </c>
      <c r="C260" s="214"/>
      <c r="D260" s="215"/>
      <c r="E260" s="215"/>
      <c r="F260" s="217"/>
      <c r="G260" s="188">
        <f>SUM(G261:G264)</f>
        <v>61624</v>
      </c>
    </row>
    <row r="261" spans="1:7" s="166" customFormat="1" ht="24">
      <c r="A261" s="218" t="s">
        <v>589</v>
      </c>
      <c r="B261" s="219" t="s">
        <v>439</v>
      </c>
      <c r="C261" s="219"/>
      <c r="D261" s="221" t="s">
        <v>263</v>
      </c>
      <c r="E261" s="222">
        <v>0</v>
      </c>
      <c r="F261" s="206">
        <v>0</v>
      </c>
      <c r="G261" s="224">
        <f>E261*F261</f>
        <v>0</v>
      </c>
    </row>
    <row r="262" spans="1:7" s="166" customFormat="1" ht="60">
      <c r="A262" s="218" t="s">
        <v>590</v>
      </c>
      <c r="B262" s="219" t="s">
        <v>441</v>
      </c>
      <c r="C262" s="220" t="s">
        <v>442</v>
      </c>
      <c r="D262" s="221" t="s">
        <v>263</v>
      </c>
      <c r="E262" s="222">
        <v>1</v>
      </c>
      <c r="F262" s="206">
        <v>61624</v>
      </c>
      <c r="G262" s="224">
        <f>E262*F262</f>
        <v>61624</v>
      </c>
    </row>
    <row r="263" spans="1:7" s="166" customFormat="1">
      <c r="A263" s="218" t="s">
        <v>591</v>
      </c>
      <c r="B263" s="219" t="s">
        <v>444</v>
      </c>
      <c r="C263" s="219"/>
      <c r="D263" s="221" t="s">
        <v>263</v>
      </c>
      <c r="E263" s="222">
        <v>0</v>
      </c>
      <c r="F263" s="206">
        <v>0</v>
      </c>
      <c r="G263" s="224">
        <f>E263*F263</f>
        <v>0</v>
      </c>
    </row>
    <row r="264" spans="1:7" s="166" customFormat="1">
      <c r="A264" s="218" t="s">
        <v>592</v>
      </c>
      <c r="B264" s="219" t="s">
        <v>258</v>
      </c>
      <c r="C264" s="219"/>
      <c r="D264" s="221" t="s">
        <v>263</v>
      </c>
      <c r="E264" s="222">
        <v>0</v>
      </c>
      <c r="F264" s="206">
        <v>0</v>
      </c>
      <c r="G264" s="224">
        <f>E264*F264</f>
        <v>0</v>
      </c>
    </row>
    <row r="265" spans="1:7" s="166" customFormat="1">
      <c r="A265" s="159" t="s">
        <v>552</v>
      </c>
      <c r="B265" s="228" t="s">
        <v>303</v>
      </c>
      <c r="C265" s="229"/>
      <c r="D265" s="230"/>
      <c r="E265" s="231"/>
      <c r="F265" s="232"/>
      <c r="G265" s="165">
        <f>G260+G254+G249+G245+G231</f>
        <v>346324</v>
      </c>
    </row>
    <row r="266" spans="1:7" s="166" customFormat="1">
      <c r="A266" s="125" t="s">
        <v>593</v>
      </c>
      <c r="B266" s="233"/>
      <c r="C266" s="210"/>
      <c r="D266" s="211"/>
      <c r="E266" s="212"/>
      <c r="F266" s="213"/>
      <c r="G266" s="192"/>
    </row>
    <row r="267" spans="1:7" s="166" customFormat="1">
      <c r="A267" s="176" t="s">
        <v>594</v>
      </c>
      <c r="B267" s="214" t="s">
        <v>397</v>
      </c>
      <c r="C267" s="214"/>
      <c r="D267" s="215"/>
      <c r="E267" s="216"/>
      <c r="F267" s="217"/>
      <c r="G267" s="188">
        <f>SUM(G268:G280)</f>
        <v>135700</v>
      </c>
    </row>
    <row r="268" spans="1:7" s="166" customFormat="1">
      <c r="A268" s="218" t="s">
        <v>770</v>
      </c>
      <c r="B268" s="219" t="s">
        <v>771</v>
      </c>
      <c r="C268" s="220" t="s">
        <v>229</v>
      </c>
      <c r="D268" s="221" t="s">
        <v>230</v>
      </c>
      <c r="E268" s="222">
        <v>200</v>
      </c>
      <c r="F268" s="223">
        <v>120</v>
      </c>
      <c r="G268" s="224">
        <f t="shared" ref="G268:G280" si="11">E268*F268</f>
        <v>24000</v>
      </c>
    </row>
    <row r="269" spans="1:7" s="166" customFormat="1">
      <c r="A269" s="180" t="s">
        <v>562</v>
      </c>
      <c r="B269" s="219" t="s">
        <v>563</v>
      </c>
      <c r="C269" s="220" t="s">
        <v>229</v>
      </c>
      <c r="D269" s="221" t="s">
        <v>230</v>
      </c>
      <c r="E269" s="222">
        <v>30</v>
      </c>
      <c r="F269" s="206">
        <v>140</v>
      </c>
      <c r="G269" s="224">
        <f t="shared" si="11"/>
        <v>4200</v>
      </c>
    </row>
    <row r="270" spans="1:7" s="166" customFormat="1">
      <c r="A270" s="218" t="s">
        <v>607</v>
      </c>
      <c r="B270" s="219" t="s">
        <v>563</v>
      </c>
      <c r="C270" s="220" t="s">
        <v>229</v>
      </c>
      <c r="D270" s="221" t="s">
        <v>230</v>
      </c>
      <c r="E270" s="222">
        <v>30</v>
      </c>
      <c r="F270" s="206">
        <v>140</v>
      </c>
      <c r="G270" s="224">
        <f t="shared" si="11"/>
        <v>4200</v>
      </c>
    </row>
    <row r="271" spans="1:7" s="166" customFormat="1">
      <c r="A271" s="218" t="s">
        <v>631</v>
      </c>
      <c r="B271" s="219" t="s">
        <v>563</v>
      </c>
      <c r="C271" s="220" t="s">
        <v>229</v>
      </c>
      <c r="D271" s="221" t="s">
        <v>230</v>
      </c>
      <c r="E271" s="222">
        <v>30</v>
      </c>
      <c r="F271" s="206">
        <v>140</v>
      </c>
      <c r="G271" s="224">
        <f t="shared" si="11"/>
        <v>4200</v>
      </c>
    </row>
    <row r="272" spans="1:7" s="166" customFormat="1">
      <c r="A272" s="218" t="s">
        <v>708</v>
      </c>
      <c r="B272" s="219" t="s">
        <v>563</v>
      </c>
      <c r="C272" s="220" t="s">
        <v>229</v>
      </c>
      <c r="D272" s="221" t="s">
        <v>230</v>
      </c>
      <c r="E272" s="222">
        <v>20</v>
      </c>
      <c r="F272" s="206">
        <v>140</v>
      </c>
      <c r="G272" s="224">
        <f t="shared" si="11"/>
        <v>2800</v>
      </c>
    </row>
    <row r="273" spans="1:7" s="166" customFormat="1">
      <c r="A273" s="218" t="s">
        <v>665</v>
      </c>
      <c r="B273" s="219" t="s">
        <v>561</v>
      </c>
      <c r="C273" s="220" t="s">
        <v>229</v>
      </c>
      <c r="D273" s="221" t="s">
        <v>230</v>
      </c>
      <c r="E273" s="222">
        <v>100</v>
      </c>
      <c r="F273" s="223">
        <v>270</v>
      </c>
      <c r="G273" s="224">
        <f t="shared" si="11"/>
        <v>27000</v>
      </c>
    </row>
    <row r="274" spans="1:7" s="166" customFormat="1">
      <c r="A274" s="218" t="s">
        <v>703</v>
      </c>
      <c r="B274" s="153" t="s">
        <v>561</v>
      </c>
      <c r="C274" s="220" t="s">
        <v>229</v>
      </c>
      <c r="D274" s="221" t="s">
        <v>230</v>
      </c>
      <c r="E274" s="222">
        <v>100</v>
      </c>
      <c r="F274" s="223">
        <v>270</v>
      </c>
      <c r="G274" s="224">
        <f t="shared" si="11"/>
        <v>27000</v>
      </c>
    </row>
    <row r="275" spans="1:7" s="166" customFormat="1">
      <c r="A275" s="218" t="s">
        <v>737</v>
      </c>
      <c r="B275" s="153" t="s">
        <v>561</v>
      </c>
      <c r="C275" s="220" t="s">
        <v>229</v>
      </c>
      <c r="D275" s="221" t="s">
        <v>230</v>
      </c>
      <c r="E275" s="222">
        <v>20</v>
      </c>
      <c r="F275" s="223">
        <v>270</v>
      </c>
      <c r="G275" s="224">
        <f t="shared" si="11"/>
        <v>5400</v>
      </c>
    </row>
    <row r="276" spans="1:7" s="166" customFormat="1">
      <c r="A276" s="180" t="s">
        <v>560</v>
      </c>
      <c r="B276" s="219" t="s">
        <v>561</v>
      </c>
      <c r="C276" s="220" t="s">
        <v>229</v>
      </c>
      <c r="D276" s="221" t="s">
        <v>230</v>
      </c>
      <c r="E276" s="222">
        <v>10</v>
      </c>
      <c r="F276" s="223">
        <v>270</v>
      </c>
      <c r="G276" s="224">
        <f t="shared" si="11"/>
        <v>2700</v>
      </c>
    </row>
    <row r="277" spans="1:7" s="166" customFormat="1">
      <c r="A277" s="218" t="s">
        <v>599</v>
      </c>
      <c r="B277" s="219" t="s">
        <v>561</v>
      </c>
      <c r="C277" s="220" t="s">
        <v>229</v>
      </c>
      <c r="D277" s="221" t="s">
        <v>230</v>
      </c>
      <c r="E277" s="222">
        <v>10</v>
      </c>
      <c r="F277" s="223">
        <v>270</v>
      </c>
      <c r="G277" s="224">
        <f t="shared" si="11"/>
        <v>2700</v>
      </c>
    </row>
    <row r="278" spans="1:7" s="166" customFormat="1">
      <c r="A278" s="218" t="s">
        <v>634</v>
      </c>
      <c r="B278" s="219" t="s">
        <v>561</v>
      </c>
      <c r="C278" s="220" t="s">
        <v>229</v>
      </c>
      <c r="D278" s="221" t="s">
        <v>230</v>
      </c>
      <c r="E278" s="222">
        <v>10</v>
      </c>
      <c r="F278" s="223">
        <v>270</v>
      </c>
      <c r="G278" s="224">
        <f t="shared" si="11"/>
        <v>2700</v>
      </c>
    </row>
    <row r="279" spans="1:7" s="166" customFormat="1">
      <c r="A279" s="218" t="s">
        <v>400</v>
      </c>
      <c r="B279" s="153" t="s">
        <v>406</v>
      </c>
      <c r="C279" s="220" t="s">
        <v>229</v>
      </c>
      <c r="D279" s="221" t="s">
        <v>230</v>
      </c>
      <c r="E279" s="222">
        <v>40</v>
      </c>
      <c r="F279" s="223">
        <v>120</v>
      </c>
      <c r="G279" s="224">
        <f t="shared" si="11"/>
        <v>4800</v>
      </c>
    </row>
    <row r="280" spans="1:7" s="166" customFormat="1">
      <c r="A280" s="218" t="s">
        <v>822</v>
      </c>
      <c r="B280" s="219" t="s">
        <v>823</v>
      </c>
      <c r="C280" s="220" t="s">
        <v>229</v>
      </c>
      <c r="D280" s="221" t="s">
        <v>230</v>
      </c>
      <c r="E280" s="222">
        <v>200</v>
      </c>
      <c r="F280" s="223">
        <v>120</v>
      </c>
      <c r="G280" s="224">
        <f t="shared" si="11"/>
        <v>24000</v>
      </c>
    </row>
    <row r="281" spans="1:7" s="166" customFormat="1">
      <c r="A281" s="176" t="s">
        <v>608</v>
      </c>
      <c r="B281" s="214" t="s">
        <v>260</v>
      </c>
      <c r="C281" s="214"/>
      <c r="D281" s="215"/>
      <c r="E281" s="216"/>
      <c r="F281" s="217"/>
      <c r="G281" s="188">
        <f>SUM(G282:G284)</f>
        <v>0</v>
      </c>
    </row>
    <row r="282" spans="1:7" s="166" customFormat="1">
      <c r="A282" s="218" t="s">
        <v>609</v>
      </c>
      <c r="B282" s="219" t="s">
        <v>412</v>
      </c>
      <c r="C282" s="219"/>
      <c r="D282" s="221" t="s">
        <v>263</v>
      </c>
      <c r="E282" s="222">
        <v>0</v>
      </c>
      <c r="F282" s="206">
        <v>0</v>
      </c>
      <c r="G282" s="224">
        <f>E282*F282</f>
        <v>0</v>
      </c>
    </row>
    <row r="283" spans="1:7" s="166" customFormat="1">
      <c r="A283" s="218" t="s">
        <v>610</v>
      </c>
      <c r="B283" s="219" t="s">
        <v>265</v>
      </c>
      <c r="C283" s="219"/>
      <c r="D283" s="221" t="s">
        <v>263</v>
      </c>
      <c r="E283" s="222">
        <v>0</v>
      </c>
      <c r="F283" s="206">
        <v>0</v>
      </c>
      <c r="G283" s="224">
        <f>E283*F283</f>
        <v>0</v>
      </c>
    </row>
    <row r="284" spans="1:7" s="166" customFormat="1">
      <c r="A284" s="218" t="s">
        <v>611</v>
      </c>
      <c r="B284" s="219" t="s">
        <v>415</v>
      </c>
      <c r="C284" s="219"/>
      <c r="D284" s="221" t="s">
        <v>263</v>
      </c>
      <c r="E284" s="222">
        <v>0</v>
      </c>
      <c r="F284" s="206">
        <v>0</v>
      </c>
      <c r="G284" s="224">
        <f>E284*F284</f>
        <v>0</v>
      </c>
    </row>
    <row r="285" spans="1:7" s="166" customFormat="1">
      <c r="A285" s="176" t="s">
        <v>612</v>
      </c>
      <c r="B285" s="214" t="s">
        <v>417</v>
      </c>
      <c r="C285" s="214"/>
      <c r="D285" s="215"/>
      <c r="E285" s="216"/>
      <c r="F285" s="217"/>
      <c r="G285" s="188">
        <f>SUM(G286:G289)</f>
        <v>0</v>
      </c>
    </row>
    <row r="286" spans="1:7" s="166" customFormat="1" ht="24">
      <c r="A286" s="218" t="s">
        <v>613</v>
      </c>
      <c r="B286" s="219" t="s">
        <v>419</v>
      </c>
      <c r="C286" s="219"/>
      <c r="D286" s="221" t="s">
        <v>230</v>
      </c>
      <c r="E286" s="222">
        <v>0</v>
      </c>
      <c r="F286" s="206">
        <v>0</v>
      </c>
      <c r="G286" s="224">
        <f>E286*F286</f>
        <v>0</v>
      </c>
    </row>
    <row r="287" spans="1:7" s="166" customFormat="1">
      <c r="A287" s="218" t="s">
        <v>614</v>
      </c>
      <c r="B287" s="219" t="s">
        <v>421</v>
      </c>
      <c r="C287" s="219"/>
      <c r="D287" s="221" t="s">
        <v>263</v>
      </c>
      <c r="E287" s="222">
        <v>0</v>
      </c>
      <c r="F287" s="206">
        <v>0</v>
      </c>
      <c r="G287" s="224">
        <f>E287*F287</f>
        <v>0</v>
      </c>
    </row>
    <row r="288" spans="1:7" s="166" customFormat="1">
      <c r="A288" s="218" t="s">
        <v>615</v>
      </c>
      <c r="B288" s="219" t="s">
        <v>423</v>
      </c>
      <c r="C288" s="219"/>
      <c r="D288" s="221" t="s">
        <v>230</v>
      </c>
      <c r="E288" s="222">
        <v>0</v>
      </c>
      <c r="F288" s="206">
        <v>0</v>
      </c>
      <c r="G288" s="224">
        <f>E288*F288</f>
        <v>0</v>
      </c>
    </row>
    <row r="289" spans="1:7" s="166" customFormat="1">
      <c r="A289" s="218" t="s">
        <v>616</v>
      </c>
      <c r="B289" s="219" t="s">
        <v>258</v>
      </c>
      <c r="C289" s="219"/>
      <c r="D289" s="221"/>
      <c r="E289" s="222">
        <v>0</v>
      </c>
      <c r="F289" s="206">
        <v>0</v>
      </c>
      <c r="G289" s="224">
        <v>0</v>
      </c>
    </row>
    <row r="290" spans="1:7" s="166" customFormat="1">
      <c r="A290" s="176" t="s">
        <v>617</v>
      </c>
      <c r="B290" s="214" t="s">
        <v>426</v>
      </c>
      <c r="C290" s="214"/>
      <c r="D290" s="215"/>
      <c r="E290" s="215"/>
      <c r="F290" s="217"/>
      <c r="G290" s="188">
        <f>SUM(G291:G295)</f>
        <v>5000</v>
      </c>
    </row>
    <row r="291" spans="1:7" s="166" customFormat="1">
      <c r="A291" s="218" t="s">
        <v>618</v>
      </c>
      <c r="B291" s="219" t="s">
        <v>428</v>
      </c>
      <c r="C291" s="219"/>
      <c r="D291" s="221" t="s">
        <v>263</v>
      </c>
      <c r="E291" s="222">
        <v>0</v>
      </c>
      <c r="F291" s="206">
        <v>0</v>
      </c>
      <c r="G291" s="224">
        <f>E291*F291</f>
        <v>0</v>
      </c>
    </row>
    <row r="292" spans="1:7" s="166" customFormat="1">
      <c r="A292" s="218" t="s">
        <v>619</v>
      </c>
      <c r="B292" s="219" t="s">
        <v>299</v>
      </c>
      <c r="C292" s="219"/>
      <c r="D292" s="221" t="s">
        <v>263</v>
      </c>
      <c r="E292" s="222">
        <v>0</v>
      </c>
      <c r="F292" s="206">
        <v>0</v>
      </c>
      <c r="G292" s="224">
        <f>E292*F292</f>
        <v>0</v>
      </c>
    </row>
    <row r="293" spans="1:7" s="166" customFormat="1" ht="36">
      <c r="A293" s="218" t="s">
        <v>620</v>
      </c>
      <c r="B293" s="219" t="s">
        <v>431</v>
      </c>
      <c r="C293" s="219"/>
      <c r="D293" s="221" t="s">
        <v>263</v>
      </c>
      <c r="E293" s="222">
        <v>0</v>
      </c>
      <c r="F293" s="206">
        <v>0</v>
      </c>
      <c r="G293" s="224">
        <f>E293*F293</f>
        <v>0</v>
      </c>
    </row>
    <row r="294" spans="1:7" s="166" customFormat="1">
      <c r="A294" s="218" t="s">
        <v>621</v>
      </c>
      <c r="B294" s="219" t="s">
        <v>433</v>
      </c>
      <c r="C294" s="219"/>
      <c r="D294" s="221" t="s">
        <v>263</v>
      </c>
      <c r="E294" s="222">
        <v>0</v>
      </c>
      <c r="F294" s="206">
        <v>0</v>
      </c>
      <c r="G294" s="224">
        <f>E294*F294</f>
        <v>0</v>
      </c>
    </row>
    <row r="295" spans="1:7" s="166" customFormat="1" ht="24">
      <c r="A295" s="218" t="s">
        <v>622</v>
      </c>
      <c r="B295" s="219" t="s">
        <v>435</v>
      </c>
      <c r="C295" s="220" t="s">
        <v>394</v>
      </c>
      <c r="D295" s="221" t="s">
        <v>263</v>
      </c>
      <c r="E295" s="222">
        <v>1</v>
      </c>
      <c r="F295" s="206">
        <v>5000</v>
      </c>
      <c r="G295" s="224">
        <f>E295*F295</f>
        <v>5000</v>
      </c>
    </row>
    <row r="296" spans="1:7" s="166" customFormat="1">
      <c r="A296" s="176" t="s">
        <v>623</v>
      </c>
      <c r="B296" s="214" t="s">
        <v>437</v>
      </c>
      <c r="C296" s="214"/>
      <c r="D296" s="215"/>
      <c r="E296" s="215"/>
      <c r="F296" s="217"/>
      <c r="G296" s="188">
        <f>SUM(G297:G300)</f>
        <v>235152</v>
      </c>
    </row>
    <row r="297" spans="1:7" s="166" customFormat="1" ht="24">
      <c r="A297" s="218" t="s">
        <v>624</v>
      </c>
      <c r="B297" s="219" t="s">
        <v>439</v>
      </c>
      <c r="C297" s="219"/>
      <c r="D297" s="221" t="s">
        <v>263</v>
      </c>
      <c r="E297" s="222">
        <v>0</v>
      </c>
      <c r="F297" s="206">
        <v>0</v>
      </c>
      <c r="G297" s="224">
        <f>E297*F297</f>
        <v>0</v>
      </c>
    </row>
    <row r="298" spans="1:7" s="166" customFormat="1" ht="60">
      <c r="A298" s="218" t="s">
        <v>625</v>
      </c>
      <c r="B298" s="219" t="s">
        <v>441</v>
      </c>
      <c r="C298" s="220" t="s">
        <v>442</v>
      </c>
      <c r="D298" s="221" t="s">
        <v>263</v>
      </c>
      <c r="E298" s="222">
        <v>1</v>
      </c>
      <c r="F298" s="206">
        <v>235152</v>
      </c>
      <c r="G298" s="224">
        <f>E298*F298</f>
        <v>235152</v>
      </c>
    </row>
    <row r="299" spans="1:7" s="166" customFormat="1">
      <c r="A299" s="218" t="s">
        <v>626</v>
      </c>
      <c r="B299" s="219" t="s">
        <v>444</v>
      </c>
      <c r="C299" s="219"/>
      <c r="D299" s="221" t="s">
        <v>263</v>
      </c>
      <c r="E299" s="222">
        <v>0</v>
      </c>
      <c r="F299" s="206">
        <v>0</v>
      </c>
      <c r="G299" s="224">
        <f>E299*F299</f>
        <v>0</v>
      </c>
    </row>
    <row r="300" spans="1:7" s="166" customFormat="1">
      <c r="A300" s="218" t="s">
        <v>627</v>
      </c>
      <c r="B300" s="219" t="s">
        <v>258</v>
      </c>
      <c r="C300" s="219"/>
      <c r="D300" s="221" t="s">
        <v>263</v>
      </c>
      <c r="E300" s="222">
        <v>0</v>
      </c>
      <c r="F300" s="206">
        <v>0</v>
      </c>
      <c r="G300" s="224">
        <f>E300*F300</f>
        <v>0</v>
      </c>
    </row>
    <row r="301" spans="1:7" s="166" customFormat="1">
      <c r="A301" s="159" t="s">
        <v>593</v>
      </c>
      <c r="B301" s="228" t="s">
        <v>303</v>
      </c>
      <c r="C301" s="229"/>
      <c r="D301" s="230"/>
      <c r="E301" s="231"/>
      <c r="F301" s="232"/>
      <c r="G301" s="165">
        <f>G296+G290+G285+G281+G267</f>
        <v>375852</v>
      </c>
    </row>
    <row r="302" spans="1:7" s="166" customFormat="1">
      <c r="A302" s="125" t="s">
        <v>628</v>
      </c>
      <c r="B302" s="233"/>
      <c r="C302" s="210"/>
      <c r="D302" s="211"/>
      <c r="E302" s="212"/>
      <c r="F302" s="213"/>
      <c r="G302" s="192"/>
    </row>
    <row r="303" spans="1:7" s="166" customFormat="1">
      <c r="A303" s="176" t="s">
        <v>629</v>
      </c>
      <c r="B303" s="214" t="s">
        <v>397</v>
      </c>
      <c r="C303" s="214"/>
      <c r="D303" s="215"/>
      <c r="E303" s="216"/>
      <c r="F303" s="217"/>
      <c r="G303" s="188">
        <f>SUM(G304:G316)</f>
        <v>321960</v>
      </c>
    </row>
    <row r="304" spans="1:7" s="166" customFormat="1">
      <c r="A304" s="218" t="s">
        <v>518</v>
      </c>
      <c r="B304" s="219" t="s">
        <v>405</v>
      </c>
      <c r="C304" s="220" t="s">
        <v>229</v>
      </c>
      <c r="D304" s="221" t="s">
        <v>230</v>
      </c>
      <c r="E304" s="222">
        <v>100</v>
      </c>
      <c r="F304" s="206">
        <v>200</v>
      </c>
      <c r="G304" s="224">
        <f t="shared" ref="G304:G316" si="12">E304*F304</f>
        <v>20000</v>
      </c>
    </row>
    <row r="305" spans="1:7" s="166" customFormat="1">
      <c r="A305" s="218" t="s">
        <v>400</v>
      </c>
      <c r="B305" s="219" t="s">
        <v>405</v>
      </c>
      <c r="C305" s="220" t="s">
        <v>229</v>
      </c>
      <c r="D305" s="221" t="s">
        <v>230</v>
      </c>
      <c r="E305" s="222">
        <v>50</v>
      </c>
      <c r="F305" s="206">
        <v>200</v>
      </c>
      <c r="G305" s="224">
        <f t="shared" si="12"/>
        <v>10000</v>
      </c>
    </row>
    <row r="306" spans="1:7" s="166" customFormat="1">
      <c r="A306" s="218" t="s">
        <v>454</v>
      </c>
      <c r="B306" s="219" t="s">
        <v>405</v>
      </c>
      <c r="C306" s="220" t="s">
        <v>229</v>
      </c>
      <c r="D306" s="221" t="s">
        <v>230</v>
      </c>
      <c r="E306" s="222">
        <v>50</v>
      </c>
      <c r="F306" s="206">
        <v>200</v>
      </c>
      <c r="G306" s="224">
        <f t="shared" si="12"/>
        <v>10000</v>
      </c>
    </row>
    <row r="307" spans="1:7" s="166" customFormat="1">
      <c r="A307" s="218" t="s">
        <v>483</v>
      </c>
      <c r="B307" s="219" t="s">
        <v>405</v>
      </c>
      <c r="C307" s="220" t="s">
        <v>229</v>
      </c>
      <c r="D307" s="221" t="s">
        <v>230</v>
      </c>
      <c r="E307" s="222">
        <v>50</v>
      </c>
      <c r="F307" s="206">
        <v>200</v>
      </c>
      <c r="G307" s="224">
        <f t="shared" si="12"/>
        <v>10000</v>
      </c>
    </row>
    <row r="308" spans="1:7" s="166" customFormat="1">
      <c r="A308" s="218" t="s">
        <v>239</v>
      </c>
      <c r="B308" s="244" t="s">
        <v>240</v>
      </c>
      <c r="C308" s="220" t="s">
        <v>229</v>
      </c>
      <c r="D308" s="221" t="s">
        <v>230</v>
      </c>
      <c r="E308" s="222">
        <f>4*4*8+4*10+4*2</f>
        <v>176</v>
      </c>
      <c r="F308" s="206">
        <v>270</v>
      </c>
      <c r="G308" s="224">
        <f t="shared" si="12"/>
        <v>47520</v>
      </c>
    </row>
    <row r="309" spans="1:7" s="166" customFormat="1">
      <c r="A309" s="218" t="s">
        <v>241</v>
      </c>
      <c r="B309" s="244" t="s">
        <v>242</v>
      </c>
      <c r="C309" s="220" t="s">
        <v>229</v>
      </c>
      <c r="D309" s="221" t="s">
        <v>230</v>
      </c>
      <c r="E309" s="222">
        <f>4*4*8+4*10+4*2</f>
        <v>176</v>
      </c>
      <c r="F309" s="206">
        <v>270</v>
      </c>
      <c r="G309" s="224">
        <f t="shared" si="12"/>
        <v>47520</v>
      </c>
    </row>
    <row r="310" spans="1:7" s="166" customFormat="1">
      <c r="A310" s="218" t="s">
        <v>243</v>
      </c>
      <c r="B310" s="244" t="s">
        <v>244</v>
      </c>
      <c r="C310" s="220" t="s">
        <v>229</v>
      </c>
      <c r="D310" s="221" t="s">
        <v>230</v>
      </c>
      <c r="E310" s="222">
        <f>4*4*8+4*10+4*2</f>
        <v>176</v>
      </c>
      <c r="F310" s="206">
        <v>270</v>
      </c>
      <c r="G310" s="224">
        <f t="shared" si="12"/>
        <v>47520</v>
      </c>
    </row>
    <row r="311" spans="1:7" s="166" customFormat="1">
      <c r="A311" s="218" t="s">
        <v>245</v>
      </c>
      <c r="B311" s="145" t="s">
        <v>246</v>
      </c>
      <c r="C311" s="220" t="s">
        <v>229</v>
      </c>
      <c r="D311" s="221" t="s">
        <v>230</v>
      </c>
      <c r="E311" s="222">
        <f>4*4*8+4*10+4*2</f>
        <v>176</v>
      </c>
      <c r="F311" s="206">
        <v>275</v>
      </c>
      <c r="G311" s="224">
        <f t="shared" si="12"/>
        <v>48400</v>
      </c>
    </row>
    <row r="312" spans="1:7" s="166" customFormat="1">
      <c r="A312" s="218" t="s">
        <v>797</v>
      </c>
      <c r="B312" s="153" t="s">
        <v>798</v>
      </c>
      <c r="C312" s="220" t="s">
        <v>229</v>
      </c>
      <c r="D312" s="221" t="s">
        <v>230</v>
      </c>
      <c r="E312" s="222">
        <v>200</v>
      </c>
      <c r="F312" s="223">
        <v>120</v>
      </c>
      <c r="G312" s="224">
        <f t="shared" si="12"/>
        <v>24000</v>
      </c>
    </row>
    <row r="313" spans="1:7" s="166" customFormat="1">
      <c r="A313" s="218" t="s">
        <v>827</v>
      </c>
      <c r="B313" s="219" t="s">
        <v>798</v>
      </c>
      <c r="C313" s="220" t="s">
        <v>229</v>
      </c>
      <c r="D313" s="221" t="s">
        <v>230</v>
      </c>
      <c r="E313" s="222">
        <v>150</v>
      </c>
      <c r="F313" s="223">
        <v>120</v>
      </c>
      <c r="G313" s="224">
        <f t="shared" si="12"/>
        <v>18000</v>
      </c>
    </row>
    <row r="314" spans="1:7" s="166" customFormat="1">
      <c r="A314" s="218" t="s">
        <v>400</v>
      </c>
      <c r="B314" s="153" t="s">
        <v>409</v>
      </c>
      <c r="C314" s="220" t="s">
        <v>229</v>
      </c>
      <c r="D314" s="221" t="s">
        <v>230</v>
      </c>
      <c r="E314" s="222">
        <v>100</v>
      </c>
      <c r="F314" s="223">
        <v>140</v>
      </c>
      <c r="G314" s="224">
        <f t="shared" si="12"/>
        <v>14000</v>
      </c>
    </row>
    <row r="315" spans="1:7" s="166" customFormat="1">
      <c r="A315" s="218" t="s">
        <v>524</v>
      </c>
      <c r="B315" s="219" t="s">
        <v>409</v>
      </c>
      <c r="C315" s="220" t="s">
        <v>229</v>
      </c>
      <c r="D315" s="221" t="s">
        <v>230</v>
      </c>
      <c r="E315" s="222">
        <v>50</v>
      </c>
      <c r="F315" s="223">
        <v>140</v>
      </c>
      <c r="G315" s="224">
        <f t="shared" si="12"/>
        <v>7000</v>
      </c>
    </row>
    <row r="316" spans="1:7" s="166" customFormat="1">
      <c r="A316" s="218" t="s">
        <v>855</v>
      </c>
      <c r="B316" s="219" t="s">
        <v>856</v>
      </c>
      <c r="C316" s="220" t="s">
        <v>229</v>
      </c>
      <c r="D316" s="221" t="s">
        <v>230</v>
      </c>
      <c r="E316" s="222">
        <v>150</v>
      </c>
      <c r="F316" s="223">
        <v>120</v>
      </c>
      <c r="G316" s="224">
        <f t="shared" si="12"/>
        <v>18000</v>
      </c>
    </row>
    <row r="317" spans="1:7" s="166" customFormat="1">
      <c r="A317" s="176" t="s">
        <v>641</v>
      </c>
      <c r="B317" s="214" t="s">
        <v>260</v>
      </c>
      <c r="C317" s="214"/>
      <c r="D317" s="215"/>
      <c r="E317" s="216"/>
      <c r="F317" s="217"/>
      <c r="G317" s="188">
        <f>SUM(G318:G320)</f>
        <v>0</v>
      </c>
    </row>
    <row r="318" spans="1:7" s="166" customFormat="1">
      <c r="A318" s="218" t="s">
        <v>642</v>
      </c>
      <c r="B318" s="219" t="s">
        <v>412</v>
      </c>
      <c r="C318" s="219"/>
      <c r="D318" s="221" t="s">
        <v>263</v>
      </c>
      <c r="E318" s="222">
        <v>0</v>
      </c>
      <c r="F318" s="206">
        <v>0</v>
      </c>
      <c r="G318" s="224">
        <f>E318*F318</f>
        <v>0</v>
      </c>
    </row>
    <row r="319" spans="1:7" s="166" customFormat="1">
      <c r="A319" s="218" t="s">
        <v>643</v>
      </c>
      <c r="B319" s="219" t="s">
        <v>265</v>
      </c>
      <c r="C319" s="219"/>
      <c r="D319" s="221" t="s">
        <v>263</v>
      </c>
      <c r="E319" s="222">
        <v>0</v>
      </c>
      <c r="F319" s="206">
        <v>0</v>
      </c>
      <c r="G319" s="224">
        <f>E319*F319</f>
        <v>0</v>
      </c>
    </row>
    <row r="320" spans="1:7" s="166" customFormat="1">
      <c r="A320" s="218" t="s">
        <v>644</v>
      </c>
      <c r="B320" s="219" t="s">
        <v>415</v>
      </c>
      <c r="C320" s="219"/>
      <c r="D320" s="221" t="s">
        <v>263</v>
      </c>
      <c r="E320" s="222">
        <v>0</v>
      </c>
      <c r="F320" s="206">
        <v>0</v>
      </c>
      <c r="G320" s="224">
        <f>E320*F320</f>
        <v>0</v>
      </c>
    </row>
    <row r="321" spans="1:7" s="166" customFormat="1">
      <c r="A321" s="176" t="s">
        <v>645</v>
      </c>
      <c r="B321" s="214" t="s">
        <v>417</v>
      </c>
      <c r="C321" s="214"/>
      <c r="D321" s="215"/>
      <c r="E321" s="216"/>
      <c r="F321" s="217"/>
      <c r="G321" s="188">
        <f>SUM(G322:G325)</f>
        <v>21600</v>
      </c>
    </row>
    <row r="322" spans="1:7" s="166" customFormat="1">
      <c r="A322" s="218" t="s">
        <v>743</v>
      </c>
      <c r="B322" s="219" t="s">
        <v>744</v>
      </c>
      <c r="C322" s="220" t="s">
        <v>229</v>
      </c>
      <c r="D322" s="221" t="s">
        <v>230</v>
      </c>
      <c r="E322" s="222">
        <v>120</v>
      </c>
      <c r="F322" s="206">
        <v>180</v>
      </c>
      <c r="G322" s="224">
        <f>E322*F322</f>
        <v>21600</v>
      </c>
    </row>
    <row r="323" spans="1:7" s="166" customFormat="1">
      <c r="A323" s="218" t="s">
        <v>648</v>
      </c>
      <c r="B323" s="219" t="s">
        <v>421</v>
      </c>
      <c r="C323" s="219"/>
      <c r="D323" s="221" t="s">
        <v>263</v>
      </c>
      <c r="E323" s="222">
        <v>0</v>
      </c>
      <c r="F323" s="206">
        <v>0</v>
      </c>
      <c r="G323" s="224">
        <f>E323*F323</f>
        <v>0</v>
      </c>
    </row>
    <row r="324" spans="1:7" s="166" customFormat="1">
      <c r="A324" s="218" t="s">
        <v>649</v>
      </c>
      <c r="B324" s="219" t="s">
        <v>423</v>
      </c>
      <c r="C324" s="219"/>
      <c r="D324" s="221" t="s">
        <v>230</v>
      </c>
      <c r="E324" s="222">
        <v>0</v>
      </c>
      <c r="F324" s="206">
        <v>0</v>
      </c>
      <c r="G324" s="224">
        <f>E324*F324</f>
        <v>0</v>
      </c>
    </row>
    <row r="325" spans="1:7" s="166" customFormat="1">
      <c r="A325" s="218" t="s">
        <v>650</v>
      </c>
      <c r="B325" s="219" t="s">
        <v>258</v>
      </c>
      <c r="C325" s="219"/>
      <c r="D325" s="221"/>
      <c r="E325" s="222">
        <v>0</v>
      </c>
      <c r="F325" s="206">
        <v>0</v>
      </c>
      <c r="G325" s="224">
        <v>0</v>
      </c>
    </row>
    <row r="326" spans="1:7" s="166" customFormat="1">
      <c r="A326" s="176" t="s">
        <v>651</v>
      </c>
      <c r="B326" s="214" t="s">
        <v>426</v>
      </c>
      <c r="C326" s="214"/>
      <c r="D326" s="215"/>
      <c r="E326" s="215"/>
      <c r="F326" s="217"/>
      <c r="G326" s="188">
        <f>SUM(G327:G331)</f>
        <v>7500</v>
      </c>
    </row>
    <row r="327" spans="1:7" s="166" customFormat="1">
      <c r="A327" s="218" t="s">
        <v>652</v>
      </c>
      <c r="B327" s="219" t="s">
        <v>428</v>
      </c>
      <c r="C327" s="219"/>
      <c r="D327" s="221" t="s">
        <v>263</v>
      </c>
      <c r="E327" s="222">
        <v>0</v>
      </c>
      <c r="F327" s="206">
        <v>0</v>
      </c>
      <c r="G327" s="224">
        <f>E327*F327</f>
        <v>0</v>
      </c>
    </row>
    <row r="328" spans="1:7" s="166" customFormat="1">
      <c r="A328" s="218" t="s">
        <v>653</v>
      </c>
      <c r="B328" s="219" t="s">
        <v>299</v>
      </c>
      <c r="C328" s="219"/>
      <c r="D328" s="221" t="s">
        <v>263</v>
      </c>
      <c r="E328" s="222">
        <v>0</v>
      </c>
      <c r="F328" s="206">
        <v>0</v>
      </c>
      <c r="G328" s="224">
        <f>E328*F328</f>
        <v>0</v>
      </c>
    </row>
    <row r="329" spans="1:7" s="166" customFormat="1" ht="36">
      <c r="A329" s="218" t="s">
        <v>654</v>
      </c>
      <c r="B329" s="219" t="s">
        <v>431</v>
      </c>
      <c r="C329" s="219"/>
      <c r="D329" s="221" t="s">
        <v>263</v>
      </c>
      <c r="E329" s="222">
        <v>0</v>
      </c>
      <c r="F329" s="206">
        <v>0</v>
      </c>
      <c r="G329" s="224">
        <f>E329*F329</f>
        <v>0</v>
      </c>
    </row>
    <row r="330" spans="1:7" s="166" customFormat="1">
      <c r="A330" s="218" t="s">
        <v>655</v>
      </c>
      <c r="B330" s="219" t="s">
        <v>433</v>
      </c>
      <c r="C330" s="219"/>
      <c r="D330" s="221" t="s">
        <v>263</v>
      </c>
      <c r="E330" s="222">
        <v>0</v>
      </c>
      <c r="F330" s="206">
        <v>0</v>
      </c>
      <c r="G330" s="224"/>
    </row>
    <row r="331" spans="1:7" s="166" customFormat="1" ht="24">
      <c r="A331" s="218" t="s">
        <v>656</v>
      </c>
      <c r="B331" s="219" t="s">
        <v>435</v>
      </c>
      <c r="C331" s="220" t="s">
        <v>394</v>
      </c>
      <c r="D331" s="221" t="s">
        <v>263</v>
      </c>
      <c r="E331" s="222">
        <v>1</v>
      </c>
      <c r="F331" s="206">
        <v>7500</v>
      </c>
      <c r="G331" s="224">
        <f>E331*F331</f>
        <v>7500</v>
      </c>
    </row>
    <row r="332" spans="1:7" s="166" customFormat="1">
      <c r="A332" s="176" t="s">
        <v>657</v>
      </c>
      <c r="B332" s="214" t="s">
        <v>437</v>
      </c>
      <c r="C332" s="214"/>
      <c r="D332" s="215"/>
      <c r="E332" s="215"/>
      <c r="F332" s="217"/>
      <c r="G332" s="188">
        <f>SUM(G333:G336)</f>
        <v>0</v>
      </c>
    </row>
    <row r="333" spans="1:7" s="166" customFormat="1" ht="24">
      <c r="A333" s="218" t="s">
        <v>658</v>
      </c>
      <c r="B333" s="219" t="s">
        <v>439</v>
      </c>
      <c r="C333" s="219"/>
      <c r="D333" s="221" t="s">
        <v>263</v>
      </c>
      <c r="E333" s="222">
        <v>0</v>
      </c>
      <c r="F333" s="206">
        <v>0</v>
      </c>
      <c r="G333" s="224">
        <f>E333*F333</f>
        <v>0</v>
      </c>
    </row>
    <row r="334" spans="1:7" s="166" customFormat="1">
      <c r="A334" s="218" t="s">
        <v>659</v>
      </c>
      <c r="B334" s="219" t="s">
        <v>441</v>
      </c>
      <c r="C334" s="220"/>
      <c r="D334" s="221" t="s">
        <v>263</v>
      </c>
      <c r="E334" s="222">
        <v>0</v>
      </c>
      <c r="F334" s="206">
        <v>0</v>
      </c>
      <c r="G334" s="224">
        <f>E334*F334</f>
        <v>0</v>
      </c>
    </row>
    <row r="335" spans="1:7" s="166" customFormat="1">
      <c r="A335" s="218" t="s">
        <v>660</v>
      </c>
      <c r="B335" s="219" t="s">
        <v>444</v>
      </c>
      <c r="C335" s="219"/>
      <c r="D335" s="221" t="s">
        <v>263</v>
      </c>
      <c r="E335" s="222">
        <v>0</v>
      </c>
      <c r="F335" s="206">
        <v>0</v>
      </c>
      <c r="G335" s="224">
        <f>E335*F335</f>
        <v>0</v>
      </c>
    </row>
    <row r="336" spans="1:7" s="166" customFormat="1">
      <c r="A336" s="218" t="s">
        <v>661</v>
      </c>
      <c r="B336" s="219" t="s">
        <v>258</v>
      </c>
      <c r="C336" s="219"/>
      <c r="D336" s="221" t="s">
        <v>263</v>
      </c>
      <c r="E336" s="222">
        <v>0</v>
      </c>
      <c r="F336" s="206">
        <v>0</v>
      </c>
      <c r="G336" s="224">
        <f>E336*F336</f>
        <v>0</v>
      </c>
    </row>
    <row r="337" spans="1:7" s="166" customFormat="1">
      <c r="A337" s="159" t="s">
        <v>628</v>
      </c>
      <c r="B337" s="228" t="s">
        <v>303</v>
      </c>
      <c r="C337" s="229"/>
      <c r="D337" s="230"/>
      <c r="E337" s="231"/>
      <c r="F337" s="232"/>
      <c r="G337" s="165">
        <f>G332+G326+G321+G317+G303</f>
        <v>351060</v>
      </c>
    </row>
    <row r="338" spans="1:7" s="166" customFormat="1">
      <c r="A338" s="125" t="s">
        <v>662</v>
      </c>
      <c r="B338" s="209"/>
      <c r="C338" s="210"/>
      <c r="D338" s="211"/>
      <c r="E338" s="212"/>
      <c r="F338" s="213"/>
      <c r="G338" s="192"/>
    </row>
    <row r="339" spans="1:7" s="166" customFormat="1">
      <c r="A339" s="176" t="s">
        <v>663</v>
      </c>
      <c r="B339" s="214" t="s">
        <v>397</v>
      </c>
      <c r="C339" s="214"/>
      <c r="D339" s="215"/>
      <c r="E339" s="216"/>
      <c r="F339" s="217"/>
      <c r="G339" s="188">
        <f>SUM(G340:G352)</f>
        <v>205600</v>
      </c>
    </row>
    <row r="340" spans="1:7" s="166" customFormat="1">
      <c r="A340" s="218" t="s">
        <v>398</v>
      </c>
      <c r="B340" s="219" t="s">
        <v>399</v>
      </c>
      <c r="C340" s="220" t="s">
        <v>229</v>
      </c>
      <c r="D340" s="221" t="s">
        <v>230</v>
      </c>
      <c r="E340" s="222">
        <v>150</v>
      </c>
      <c r="F340" s="206">
        <v>160</v>
      </c>
      <c r="G340" s="224">
        <f t="shared" ref="G340:G352" si="13">E340*F340</f>
        <v>24000</v>
      </c>
    </row>
    <row r="341" spans="1:7" s="166" customFormat="1">
      <c r="A341" s="218" t="s">
        <v>711</v>
      </c>
      <c r="B341" s="219" t="s">
        <v>399</v>
      </c>
      <c r="C341" s="220" t="s">
        <v>229</v>
      </c>
      <c r="D341" s="221" t="s">
        <v>230</v>
      </c>
      <c r="E341" s="222">
        <v>100</v>
      </c>
      <c r="F341" s="206">
        <v>140</v>
      </c>
      <c r="G341" s="224">
        <f t="shared" si="13"/>
        <v>14000</v>
      </c>
    </row>
    <row r="342" spans="1:7" s="166" customFormat="1">
      <c r="A342" s="218" t="s">
        <v>829</v>
      </c>
      <c r="B342" s="153" t="s">
        <v>399</v>
      </c>
      <c r="C342" s="220" t="s">
        <v>229</v>
      </c>
      <c r="D342" s="221" t="s">
        <v>230</v>
      </c>
      <c r="E342" s="222">
        <v>40</v>
      </c>
      <c r="F342" s="223">
        <v>185</v>
      </c>
      <c r="G342" s="224">
        <f t="shared" si="13"/>
        <v>7400</v>
      </c>
    </row>
    <row r="343" spans="1:7" s="166" customFormat="1">
      <c r="A343" s="218" t="s">
        <v>355</v>
      </c>
      <c r="B343" s="219" t="s">
        <v>356</v>
      </c>
      <c r="C343" s="220" t="s">
        <v>229</v>
      </c>
      <c r="D343" s="221" t="s">
        <v>230</v>
      </c>
      <c r="E343" s="222">
        <v>200</v>
      </c>
      <c r="F343" s="223">
        <v>200</v>
      </c>
      <c r="G343" s="224">
        <f t="shared" si="13"/>
        <v>40000</v>
      </c>
    </row>
    <row r="344" spans="1:7" s="166" customFormat="1">
      <c r="A344" s="218" t="s">
        <v>251</v>
      </c>
      <c r="B344" s="145" t="s">
        <v>252</v>
      </c>
      <c r="C344" s="220" t="s">
        <v>229</v>
      </c>
      <c r="D344" s="221" t="s">
        <v>230</v>
      </c>
      <c r="E344" s="222">
        <v>120</v>
      </c>
      <c r="F344" s="206">
        <v>200</v>
      </c>
      <c r="G344" s="224">
        <f t="shared" si="13"/>
        <v>24000</v>
      </c>
    </row>
    <row r="345" spans="1:7" s="166" customFormat="1">
      <c r="A345" s="218" t="s">
        <v>521</v>
      </c>
      <c r="B345" s="153" t="s">
        <v>522</v>
      </c>
      <c r="C345" s="220" t="s">
        <v>229</v>
      </c>
      <c r="D345" s="221" t="s">
        <v>230</v>
      </c>
      <c r="E345" s="222">
        <v>100</v>
      </c>
      <c r="F345" s="223">
        <v>185</v>
      </c>
      <c r="G345" s="224">
        <f t="shared" si="13"/>
        <v>18500</v>
      </c>
    </row>
    <row r="346" spans="1:7" s="166" customFormat="1">
      <c r="A346" s="218" t="s">
        <v>677</v>
      </c>
      <c r="B346" s="219" t="s">
        <v>403</v>
      </c>
      <c r="C346" s="220" t="s">
        <v>229</v>
      </c>
      <c r="D346" s="221" t="s">
        <v>230</v>
      </c>
      <c r="E346" s="222">
        <v>100</v>
      </c>
      <c r="F346" s="223">
        <v>130</v>
      </c>
      <c r="G346" s="224">
        <f t="shared" si="13"/>
        <v>13000</v>
      </c>
    </row>
    <row r="347" spans="1:7" s="166" customFormat="1">
      <c r="A347" s="218" t="s">
        <v>457</v>
      </c>
      <c r="B347" s="153" t="s">
        <v>403</v>
      </c>
      <c r="C347" s="220" t="s">
        <v>229</v>
      </c>
      <c r="D347" s="221" t="s">
        <v>230</v>
      </c>
      <c r="E347" s="222">
        <v>100</v>
      </c>
      <c r="F347" s="223">
        <v>125</v>
      </c>
      <c r="G347" s="224">
        <f t="shared" si="13"/>
        <v>12500</v>
      </c>
    </row>
    <row r="348" spans="1:7" s="166" customFormat="1">
      <c r="A348" s="218" t="s">
        <v>452</v>
      </c>
      <c r="B348" s="219" t="s">
        <v>403</v>
      </c>
      <c r="C348" s="220" t="s">
        <v>229</v>
      </c>
      <c r="D348" s="221" t="s">
        <v>230</v>
      </c>
      <c r="E348" s="222">
        <v>100</v>
      </c>
      <c r="F348" s="206">
        <v>120</v>
      </c>
      <c r="G348" s="224">
        <f t="shared" si="13"/>
        <v>12000</v>
      </c>
    </row>
    <row r="349" spans="1:7" s="166" customFormat="1">
      <c r="A349" s="218" t="s">
        <v>482</v>
      </c>
      <c r="B349" s="219" t="s">
        <v>403</v>
      </c>
      <c r="C349" s="220" t="s">
        <v>229</v>
      </c>
      <c r="D349" s="221" t="s">
        <v>230</v>
      </c>
      <c r="E349" s="222">
        <v>100</v>
      </c>
      <c r="F349" s="206">
        <v>120</v>
      </c>
      <c r="G349" s="224">
        <f t="shared" si="13"/>
        <v>12000</v>
      </c>
    </row>
    <row r="350" spans="1:7" s="166" customFormat="1">
      <c r="A350" s="218" t="s">
        <v>400</v>
      </c>
      <c r="B350" s="219" t="s">
        <v>403</v>
      </c>
      <c r="C350" s="220" t="s">
        <v>229</v>
      </c>
      <c r="D350" s="221" t="s">
        <v>230</v>
      </c>
      <c r="E350" s="222">
        <v>60</v>
      </c>
      <c r="F350" s="206">
        <v>120</v>
      </c>
      <c r="G350" s="224">
        <f t="shared" si="13"/>
        <v>7200</v>
      </c>
    </row>
    <row r="351" spans="1:7" s="166" customFormat="1">
      <c r="A351" s="218" t="s">
        <v>516</v>
      </c>
      <c r="B351" s="219" t="s">
        <v>403</v>
      </c>
      <c r="C351" s="220" t="s">
        <v>229</v>
      </c>
      <c r="D351" s="221" t="s">
        <v>230</v>
      </c>
      <c r="E351" s="222">
        <v>50</v>
      </c>
      <c r="F351" s="206">
        <v>120</v>
      </c>
      <c r="G351" s="224">
        <f t="shared" si="13"/>
        <v>6000</v>
      </c>
    </row>
    <row r="352" spans="1:7" s="166" customFormat="1">
      <c r="A352" s="218" t="s">
        <v>514</v>
      </c>
      <c r="B352" s="219" t="s">
        <v>515</v>
      </c>
      <c r="C352" s="220" t="s">
        <v>229</v>
      </c>
      <c r="D352" s="221" t="s">
        <v>230</v>
      </c>
      <c r="E352" s="222">
        <v>100</v>
      </c>
      <c r="F352" s="206">
        <v>150</v>
      </c>
      <c r="G352" s="224">
        <f t="shared" si="13"/>
        <v>15000</v>
      </c>
    </row>
    <row r="353" spans="1:7" s="166" customFormat="1">
      <c r="A353" s="176" t="s">
        <v>678</v>
      </c>
      <c r="B353" s="214" t="s">
        <v>260</v>
      </c>
      <c r="C353" s="214"/>
      <c r="D353" s="215"/>
      <c r="E353" s="216"/>
      <c r="F353" s="217"/>
      <c r="G353" s="188">
        <f>SUM(G354:G356)</f>
        <v>0</v>
      </c>
    </row>
    <row r="354" spans="1:7" s="166" customFormat="1">
      <c r="A354" s="218" t="s">
        <v>679</v>
      </c>
      <c r="B354" s="219" t="s">
        <v>412</v>
      </c>
      <c r="C354" s="219"/>
      <c r="D354" s="221" t="s">
        <v>263</v>
      </c>
      <c r="E354" s="222">
        <v>0</v>
      </c>
      <c r="F354" s="206">
        <v>0</v>
      </c>
      <c r="G354" s="224">
        <f>E354*F354</f>
        <v>0</v>
      </c>
    </row>
    <row r="355" spans="1:7" s="166" customFormat="1">
      <c r="A355" s="218" t="s">
        <v>680</v>
      </c>
      <c r="B355" s="219" t="s">
        <v>265</v>
      </c>
      <c r="C355" s="219"/>
      <c r="D355" s="221" t="s">
        <v>263</v>
      </c>
      <c r="E355" s="222">
        <v>0</v>
      </c>
      <c r="F355" s="206">
        <v>0</v>
      </c>
      <c r="G355" s="224">
        <f>E355*F355</f>
        <v>0</v>
      </c>
    </row>
    <row r="356" spans="1:7" s="166" customFormat="1">
      <c r="A356" s="218" t="s">
        <v>681</v>
      </c>
      <c r="B356" s="219" t="s">
        <v>415</v>
      </c>
      <c r="C356" s="219"/>
      <c r="D356" s="221" t="s">
        <v>263</v>
      </c>
      <c r="E356" s="222">
        <v>0</v>
      </c>
      <c r="F356" s="206">
        <v>0</v>
      </c>
      <c r="G356" s="224">
        <f>E356*F356</f>
        <v>0</v>
      </c>
    </row>
    <row r="357" spans="1:7" s="166" customFormat="1">
      <c r="A357" s="176" t="s">
        <v>682</v>
      </c>
      <c r="B357" s="214" t="s">
        <v>417</v>
      </c>
      <c r="C357" s="214"/>
      <c r="D357" s="215"/>
      <c r="E357" s="216"/>
      <c r="F357" s="217"/>
      <c r="G357" s="188">
        <f>SUM(G358:G361)</f>
        <v>22900</v>
      </c>
    </row>
    <row r="358" spans="1:7" s="166" customFormat="1">
      <c r="A358" s="218" t="s">
        <v>741</v>
      </c>
      <c r="B358" s="219" t="s">
        <v>637</v>
      </c>
      <c r="C358" s="220" t="s">
        <v>229</v>
      </c>
      <c r="D358" s="221" t="s">
        <v>230</v>
      </c>
      <c r="E358" s="222">
        <v>120</v>
      </c>
      <c r="F358" s="206">
        <v>160</v>
      </c>
      <c r="G358" s="224">
        <f>E358*F358</f>
        <v>19200</v>
      </c>
    </row>
    <row r="359" spans="1:7" s="166" customFormat="1">
      <c r="A359" s="218" t="s">
        <v>685</v>
      </c>
      <c r="B359" s="219" t="s">
        <v>421</v>
      </c>
      <c r="C359" s="219"/>
      <c r="D359" s="221" t="s">
        <v>263</v>
      </c>
      <c r="E359" s="222">
        <v>0</v>
      </c>
      <c r="F359" s="206">
        <v>0</v>
      </c>
      <c r="G359" s="224">
        <f>E359*F359</f>
        <v>0</v>
      </c>
    </row>
    <row r="360" spans="1:7" s="166" customFormat="1">
      <c r="A360" s="218" t="s">
        <v>686</v>
      </c>
      <c r="B360" s="219" t="s">
        <v>423</v>
      </c>
      <c r="C360" s="219"/>
      <c r="D360" s="221" t="s">
        <v>230</v>
      </c>
      <c r="E360" s="222">
        <v>0</v>
      </c>
      <c r="F360" s="206">
        <v>0</v>
      </c>
      <c r="G360" s="224">
        <f>E360*F360</f>
        <v>0</v>
      </c>
    </row>
    <row r="361" spans="1:7" s="166" customFormat="1">
      <c r="A361" s="218" t="s">
        <v>740</v>
      </c>
      <c r="B361" s="219" t="s">
        <v>637</v>
      </c>
      <c r="C361" s="220" t="s">
        <v>229</v>
      </c>
      <c r="D361" s="221" t="s">
        <v>230</v>
      </c>
      <c r="E361" s="222">
        <v>20</v>
      </c>
      <c r="F361" s="223">
        <v>185</v>
      </c>
      <c r="G361" s="224">
        <f>E361*F361</f>
        <v>3700</v>
      </c>
    </row>
    <row r="362" spans="1:7" s="166" customFormat="1">
      <c r="A362" s="176" t="s">
        <v>689</v>
      </c>
      <c r="B362" s="214" t="s">
        <v>426</v>
      </c>
      <c r="C362" s="214"/>
      <c r="D362" s="215"/>
      <c r="E362" s="215"/>
      <c r="F362" s="217"/>
      <c r="G362" s="188">
        <f>SUM(G363:G367)</f>
        <v>4000</v>
      </c>
    </row>
    <row r="363" spans="1:7" s="166" customFormat="1">
      <c r="A363" s="218" t="s">
        <v>690</v>
      </c>
      <c r="B363" s="219" t="s">
        <v>428</v>
      </c>
      <c r="C363" s="219"/>
      <c r="D363" s="221" t="s">
        <v>263</v>
      </c>
      <c r="E363" s="222">
        <v>0</v>
      </c>
      <c r="F363" s="206">
        <v>0</v>
      </c>
      <c r="G363" s="224">
        <f>E363*F363</f>
        <v>0</v>
      </c>
    </row>
    <row r="364" spans="1:7" s="166" customFormat="1">
      <c r="A364" s="218" t="s">
        <v>691</v>
      </c>
      <c r="B364" s="219" t="s">
        <v>299</v>
      </c>
      <c r="C364" s="219"/>
      <c r="D364" s="221" t="s">
        <v>263</v>
      </c>
      <c r="E364" s="222">
        <v>0</v>
      </c>
      <c r="F364" s="206">
        <v>0</v>
      </c>
      <c r="G364" s="224">
        <f>E364*F364</f>
        <v>0</v>
      </c>
    </row>
    <row r="365" spans="1:7" s="166" customFormat="1" ht="36">
      <c r="A365" s="218" t="s">
        <v>692</v>
      </c>
      <c r="B365" s="219" t="s">
        <v>431</v>
      </c>
      <c r="C365" s="219"/>
      <c r="D365" s="221" t="s">
        <v>263</v>
      </c>
      <c r="E365" s="222">
        <v>0</v>
      </c>
      <c r="F365" s="206">
        <v>0</v>
      </c>
      <c r="G365" s="224">
        <f>E365*F365</f>
        <v>0</v>
      </c>
    </row>
    <row r="366" spans="1:7" s="166" customFormat="1">
      <c r="A366" s="218" t="s">
        <v>693</v>
      </c>
      <c r="B366" s="219" t="s">
        <v>433</v>
      </c>
      <c r="C366" s="219"/>
      <c r="D366" s="221" t="s">
        <v>263</v>
      </c>
      <c r="E366" s="222">
        <v>0</v>
      </c>
      <c r="F366" s="206">
        <v>0</v>
      </c>
      <c r="G366" s="224">
        <f>E366*F366</f>
        <v>0</v>
      </c>
    </row>
    <row r="367" spans="1:7" s="166" customFormat="1" ht="24">
      <c r="A367" s="218" t="s">
        <v>694</v>
      </c>
      <c r="B367" s="219" t="s">
        <v>435</v>
      </c>
      <c r="C367" s="220" t="s">
        <v>394</v>
      </c>
      <c r="D367" s="221" t="s">
        <v>263</v>
      </c>
      <c r="E367" s="222">
        <v>1</v>
      </c>
      <c r="F367" s="206">
        <v>4000</v>
      </c>
      <c r="G367" s="224">
        <f>E367*F367</f>
        <v>4000</v>
      </c>
    </row>
    <row r="368" spans="1:7" s="166" customFormat="1">
      <c r="A368" s="176" t="s">
        <v>695</v>
      </c>
      <c r="B368" s="214" t="s">
        <v>437</v>
      </c>
      <c r="C368" s="214"/>
      <c r="D368" s="215"/>
      <c r="E368" s="215"/>
      <c r="F368" s="217"/>
      <c r="G368" s="188">
        <f>SUM(G369:G372)</f>
        <v>495712</v>
      </c>
    </row>
    <row r="369" spans="1:7" s="166" customFormat="1" ht="24">
      <c r="A369" s="218" t="s">
        <v>696</v>
      </c>
      <c r="B369" s="219" t="s">
        <v>439</v>
      </c>
      <c r="C369" s="219"/>
      <c r="D369" s="221" t="s">
        <v>263</v>
      </c>
      <c r="E369" s="222">
        <v>0</v>
      </c>
      <c r="F369" s="206">
        <v>0</v>
      </c>
      <c r="G369" s="224">
        <f>E369*F369</f>
        <v>0</v>
      </c>
    </row>
    <row r="370" spans="1:7" s="166" customFormat="1" ht="60">
      <c r="A370" s="218" t="s">
        <v>697</v>
      </c>
      <c r="B370" s="219" t="s">
        <v>441</v>
      </c>
      <c r="C370" s="220" t="s">
        <v>442</v>
      </c>
      <c r="D370" s="221" t="s">
        <v>263</v>
      </c>
      <c r="E370" s="222">
        <v>1</v>
      </c>
      <c r="F370" s="206">
        <v>356002</v>
      </c>
      <c r="G370" s="224">
        <v>495712</v>
      </c>
    </row>
    <row r="371" spans="1:7" s="166" customFormat="1">
      <c r="A371" s="218" t="s">
        <v>698</v>
      </c>
      <c r="B371" s="219" t="s">
        <v>444</v>
      </c>
      <c r="C371" s="219"/>
      <c r="D371" s="221" t="s">
        <v>263</v>
      </c>
      <c r="E371" s="222">
        <v>0</v>
      </c>
      <c r="F371" s="206">
        <v>0</v>
      </c>
      <c r="G371" s="224">
        <f>E371*F371</f>
        <v>0</v>
      </c>
    </row>
    <row r="372" spans="1:7" s="166" customFormat="1">
      <c r="A372" s="218" t="s">
        <v>699</v>
      </c>
      <c r="B372" s="219" t="s">
        <v>258</v>
      </c>
      <c r="C372" s="219"/>
      <c r="D372" s="221" t="s">
        <v>263</v>
      </c>
      <c r="E372" s="222">
        <v>0</v>
      </c>
      <c r="F372" s="206">
        <v>0</v>
      </c>
      <c r="G372" s="224">
        <f>E372*F372</f>
        <v>0</v>
      </c>
    </row>
    <row r="373" spans="1:7" s="166" customFormat="1">
      <c r="A373" s="159" t="s">
        <v>662</v>
      </c>
      <c r="B373" s="228" t="s">
        <v>303</v>
      </c>
      <c r="C373" s="229"/>
      <c r="D373" s="230"/>
      <c r="E373" s="231"/>
      <c r="F373" s="232"/>
      <c r="G373" s="165">
        <f>G368+G362+G357+G353+G339</f>
        <v>728212</v>
      </c>
    </row>
    <row r="374" spans="1:7" s="166" customFormat="1">
      <c r="A374" s="125" t="s">
        <v>700</v>
      </c>
      <c r="B374" s="209"/>
      <c r="C374" s="210"/>
      <c r="D374" s="211"/>
      <c r="E374" s="212"/>
      <c r="F374" s="213"/>
      <c r="G374" s="192"/>
    </row>
    <row r="375" spans="1:7" s="166" customFormat="1">
      <c r="A375" s="176" t="s">
        <v>701</v>
      </c>
      <c r="B375" s="214" t="s">
        <v>397</v>
      </c>
      <c r="C375" s="214"/>
      <c r="D375" s="215"/>
      <c r="E375" s="216"/>
      <c r="F375" s="217"/>
      <c r="G375" s="188">
        <f>SUM(G376:G385)</f>
        <v>69800</v>
      </c>
    </row>
    <row r="376" spans="1:7" s="166" customFormat="1">
      <c r="A376" s="218" t="s">
        <v>636</v>
      </c>
      <c r="B376" s="219" t="s">
        <v>637</v>
      </c>
      <c r="C376" s="220" t="s">
        <v>229</v>
      </c>
      <c r="D376" s="221" t="s">
        <v>230</v>
      </c>
      <c r="E376" s="222">
        <v>10</v>
      </c>
      <c r="F376" s="206">
        <v>160</v>
      </c>
      <c r="G376" s="224">
        <f t="shared" ref="G376:G385" si="14">E376*F376</f>
        <v>1600</v>
      </c>
    </row>
    <row r="377" spans="1:7" s="166" customFormat="1">
      <c r="A377" s="218" t="s">
        <v>742</v>
      </c>
      <c r="B377" s="219" t="s">
        <v>565</v>
      </c>
      <c r="C377" s="220" t="s">
        <v>229</v>
      </c>
      <c r="D377" s="221" t="s">
        <v>230</v>
      </c>
      <c r="E377" s="222">
        <v>120</v>
      </c>
      <c r="F377" s="206">
        <v>130</v>
      </c>
      <c r="G377" s="224">
        <f t="shared" si="14"/>
        <v>15600</v>
      </c>
    </row>
    <row r="378" spans="1:7" s="166" customFormat="1">
      <c r="A378" s="180" t="s">
        <v>564</v>
      </c>
      <c r="B378" s="153" t="s">
        <v>565</v>
      </c>
      <c r="C378" s="220" t="s">
        <v>229</v>
      </c>
      <c r="D378" s="221" t="s">
        <v>230</v>
      </c>
      <c r="E378" s="222">
        <v>10</v>
      </c>
      <c r="F378" s="206">
        <v>130</v>
      </c>
      <c r="G378" s="224">
        <f t="shared" si="14"/>
        <v>1300</v>
      </c>
    </row>
    <row r="379" spans="1:7" s="166" customFormat="1">
      <c r="A379" s="218" t="s">
        <v>605</v>
      </c>
      <c r="B379" s="219" t="s">
        <v>565</v>
      </c>
      <c r="C379" s="220" t="s">
        <v>229</v>
      </c>
      <c r="D379" s="221" t="s">
        <v>230</v>
      </c>
      <c r="E379" s="222">
        <v>10</v>
      </c>
      <c r="F379" s="206">
        <v>130</v>
      </c>
      <c r="G379" s="224">
        <f t="shared" si="14"/>
        <v>1300</v>
      </c>
    </row>
    <row r="380" spans="1:7" s="166" customFormat="1">
      <c r="A380" s="218" t="s">
        <v>631</v>
      </c>
      <c r="B380" s="153" t="s">
        <v>565</v>
      </c>
      <c r="C380" s="220" t="s">
        <v>229</v>
      </c>
      <c r="D380" s="221" t="s">
        <v>230</v>
      </c>
      <c r="E380" s="222">
        <v>10</v>
      </c>
      <c r="F380" s="206">
        <v>130</v>
      </c>
      <c r="G380" s="224">
        <f t="shared" si="14"/>
        <v>1300</v>
      </c>
    </row>
    <row r="381" spans="1:7" s="166" customFormat="1">
      <c r="A381" s="218" t="s">
        <v>484</v>
      </c>
      <c r="B381" s="153" t="s">
        <v>485</v>
      </c>
      <c r="C381" s="220" t="s">
        <v>229</v>
      </c>
      <c r="D381" s="221" t="s">
        <v>230</v>
      </c>
      <c r="E381" s="222">
        <v>100</v>
      </c>
      <c r="F381" s="206">
        <v>150</v>
      </c>
      <c r="G381" s="224">
        <f t="shared" si="14"/>
        <v>15000</v>
      </c>
    </row>
    <row r="382" spans="1:7" s="166" customFormat="1">
      <c r="A382" s="218" t="s">
        <v>799</v>
      </c>
      <c r="B382" s="219" t="s">
        <v>570</v>
      </c>
      <c r="C382" s="220" t="s">
        <v>229</v>
      </c>
      <c r="D382" s="221" t="s">
        <v>230</v>
      </c>
      <c r="E382" s="222">
        <v>100</v>
      </c>
      <c r="F382" s="223">
        <v>185</v>
      </c>
      <c r="G382" s="224">
        <f t="shared" si="14"/>
        <v>18500</v>
      </c>
    </row>
    <row r="383" spans="1:7" s="166" customFormat="1">
      <c r="A383" s="218" t="s">
        <v>772</v>
      </c>
      <c r="B383" s="219" t="s">
        <v>570</v>
      </c>
      <c r="C383" s="220" t="s">
        <v>229</v>
      </c>
      <c r="D383" s="221" t="s">
        <v>230</v>
      </c>
      <c r="E383" s="222">
        <v>100</v>
      </c>
      <c r="F383" s="206">
        <v>120</v>
      </c>
      <c r="G383" s="224">
        <f t="shared" si="14"/>
        <v>12000</v>
      </c>
    </row>
    <row r="384" spans="1:7" s="166" customFormat="1">
      <c r="A384" s="180" t="s">
        <v>569</v>
      </c>
      <c r="B384" s="219" t="s">
        <v>570</v>
      </c>
      <c r="C384" s="220" t="s">
        <v>229</v>
      </c>
      <c r="D384" s="221" t="s">
        <v>230</v>
      </c>
      <c r="E384" s="222">
        <v>10</v>
      </c>
      <c r="F384" s="206">
        <v>160</v>
      </c>
      <c r="G384" s="224">
        <f t="shared" si="14"/>
        <v>1600</v>
      </c>
    </row>
    <row r="385" spans="1:7" s="166" customFormat="1">
      <c r="A385" s="218" t="s">
        <v>603</v>
      </c>
      <c r="B385" s="219" t="s">
        <v>570</v>
      </c>
      <c r="C385" s="220" t="s">
        <v>229</v>
      </c>
      <c r="D385" s="221" t="s">
        <v>230</v>
      </c>
      <c r="E385" s="222">
        <v>10</v>
      </c>
      <c r="F385" s="206">
        <v>160</v>
      </c>
      <c r="G385" s="224">
        <f t="shared" si="14"/>
        <v>1600</v>
      </c>
    </row>
    <row r="386" spans="1:7" s="166" customFormat="1">
      <c r="A386" s="176" t="s">
        <v>713</v>
      </c>
      <c r="B386" s="214" t="s">
        <v>260</v>
      </c>
      <c r="C386" s="214"/>
      <c r="D386" s="215"/>
      <c r="E386" s="216"/>
      <c r="F386" s="217"/>
      <c r="G386" s="188">
        <f>SUM(G387:G389)</f>
        <v>0</v>
      </c>
    </row>
    <row r="387" spans="1:7" s="166" customFormat="1">
      <c r="A387" s="218" t="s">
        <v>714</v>
      </c>
      <c r="B387" s="219" t="s">
        <v>412</v>
      </c>
      <c r="C387" s="219"/>
      <c r="D387" s="221" t="s">
        <v>263</v>
      </c>
      <c r="E387" s="222">
        <v>0</v>
      </c>
      <c r="F387" s="206">
        <v>0</v>
      </c>
      <c r="G387" s="224">
        <f>E387*F387</f>
        <v>0</v>
      </c>
    </row>
    <row r="388" spans="1:7" s="166" customFormat="1">
      <c r="A388" s="218" t="s">
        <v>715</v>
      </c>
      <c r="B388" s="219" t="s">
        <v>265</v>
      </c>
      <c r="C388" s="219"/>
      <c r="D388" s="221" t="s">
        <v>263</v>
      </c>
      <c r="E388" s="222">
        <v>0</v>
      </c>
      <c r="F388" s="206">
        <v>0</v>
      </c>
      <c r="G388" s="224">
        <f>E388*F388</f>
        <v>0</v>
      </c>
    </row>
    <row r="389" spans="1:7" s="166" customFormat="1">
      <c r="A389" s="218" t="s">
        <v>716</v>
      </c>
      <c r="B389" s="219" t="s">
        <v>415</v>
      </c>
      <c r="C389" s="219"/>
      <c r="D389" s="221" t="s">
        <v>263</v>
      </c>
      <c r="E389" s="222">
        <v>0</v>
      </c>
      <c r="F389" s="206">
        <v>0</v>
      </c>
      <c r="G389" s="224">
        <f>E389*F389</f>
        <v>0</v>
      </c>
    </row>
    <row r="390" spans="1:7" s="166" customFormat="1">
      <c r="A390" s="176" t="s">
        <v>717</v>
      </c>
      <c r="B390" s="214" t="s">
        <v>417</v>
      </c>
      <c r="C390" s="214"/>
      <c r="D390" s="215"/>
      <c r="E390" s="216"/>
      <c r="F390" s="217"/>
      <c r="G390" s="188">
        <f>SUM(G391:G394)</f>
        <v>0</v>
      </c>
    </row>
    <row r="391" spans="1:7" s="166" customFormat="1" ht="24">
      <c r="A391" s="218" t="s">
        <v>718</v>
      </c>
      <c r="B391" s="219" t="s">
        <v>419</v>
      </c>
      <c r="C391" s="219"/>
      <c r="D391" s="221" t="s">
        <v>230</v>
      </c>
      <c r="E391" s="222">
        <v>0</v>
      </c>
      <c r="F391" s="206">
        <v>0</v>
      </c>
      <c r="G391" s="224">
        <f>E391*F391</f>
        <v>0</v>
      </c>
    </row>
    <row r="392" spans="1:7" s="166" customFormat="1">
      <c r="A392" s="218" t="s">
        <v>719</v>
      </c>
      <c r="B392" s="219" t="s">
        <v>421</v>
      </c>
      <c r="C392" s="219"/>
      <c r="D392" s="221" t="s">
        <v>263</v>
      </c>
      <c r="E392" s="222">
        <v>0</v>
      </c>
      <c r="F392" s="206">
        <v>0</v>
      </c>
      <c r="G392" s="224">
        <f>E392*F392</f>
        <v>0</v>
      </c>
    </row>
    <row r="393" spans="1:7" s="166" customFormat="1">
      <c r="A393" s="218" t="s">
        <v>720</v>
      </c>
      <c r="B393" s="219" t="s">
        <v>423</v>
      </c>
      <c r="C393" s="219"/>
      <c r="D393" s="221" t="s">
        <v>230</v>
      </c>
      <c r="E393" s="222">
        <v>0</v>
      </c>
      <c r="F393" s="206">
        <v>0</v>
      </c>
      <c r="G393" s="224">
        <f>E393*F393</f>
        <v>0</v>
      </c>
    </row>
    <row r="394" spans="1:7" s="166" customFormat="1">
      <c r="A394" s="218" t="s">
        <v>721</v>
      </c>
      <c r="B394" s="219" t="s">
        <v>258</v>
      </c>
      <c r="C394" s="219"/>
      <c r="D394" s="221"/>
      <c r="E394" s="222">
        <v>0</v>
      </c>
      <c r="F394" s="206">
        <v>0</v>
      </c>
      <c r="G394" s="224">
        <v>0</v>
      </c>
    </row>
    <row r="395" spans="1:7" s="166" customFormat="1">
      <c r="A395" s="176" t="s">
        <v>722</v>
      </c>
      <c r="B395" s="214" t="s">
        <v>426</v>
      </c>
      <c r="C395" s="214"/>
      <c r="D395" s="215"/>
      <c r="E395" s="215"/>
      <c r="F395" s="217"/>
      <c r="G395" s="188">
        <f>SUM(G396:G400)</f>
        <v>7500</v>
      </c>
    </row>
    <row r="396" spans="1:7" s="166" customFormat="1">
      <c r="A396" s="218" t="s">
        <v>723</v>
      </c>
      <c r="B396" s="219" t="s">
        <v>428</v>
      </c>
      <c r="C396" s="219"/>
      <c r="D396" s="221" t="s">
        <v>263</v>
      </c>
      <c r="E396" s="222">
        <v>0</v>
      </c>
      <c r="F396" s="206">
        <v>0</v>
      </c>
      <c r="G396" s="224">
        <f>E396*F396</f>
        <v>0</v>
      </c>
    </row>
    <row r="397" spans="1:7" s="166" customFormat="1">
      <c r="A397" s="218" t="s">
        <v>724</v>
      </c>
      <c r="B397" s="219" t="s">
        <v>299</v>
      </c>
      <c r="C397" s="219"/>
      <c r="D397" s="221"/>
      <c r="E397" s="222"/>
      <c r="F397" s="206"/>
      <c r="G397" s="224">
        <f>E397*F397</f>
        <v>0</v>
      </c>
    </row>
    <row r="398" spans="1:7" s="166" customFormat="1" ht="36">
      <c r="A398" s="218" t="s">
        <v>725</v>
      </c>
      <c r="B398" s="219" t="s">
        <v>431</v>
      </c>
      <c r="C398" s="219"/>
      <c r="D398" s="221" t="s">
        <v>263</v>
      </c>
      <c r="E398" s="222">
        <v>0</v>
      </c>
      <c r="F398" s="206">
        <v>0</v>
      </c>
      <c r="G398" s="224">
        <f>E398*F398</f>
        <v>0</v>
      </c>
    </row>
    <row r="399" spans="1:7" s="166" customFormat="1">
      <c r="A399" s="218" t="s">
        <v>726</v>
      </c>
      <c r="B399" s="219" t="s">
        <v>433</v>
      </c>
      <c r="C399" s="219"/>
      <c r="D399" s="221"/>
      <c r="E399" s="222"/>
      <c r="F399" s="206"/>
      <c r="G399" s="224"/>
    </row>
    <row r="400" spans="1:7" s="166" customFormat="1" ht="24">
      <c r="A400" s="218" t="s">
        <v>727</v>
      </c>
      <c r="B400" s="219" t="s">
        <v>435</v>
      </c>
      <c r="C400" s="220" t="s">
        <v>394</v>
      </c>
      <c r="D400" s="221" t="s">
        <v>263</v>
      </c>
      <c r="E400" s="222">
        <v>1</v>
      </c>
      <c r="F400" s="206">
        <v>7500</v>
      </c>
      <c r="G400" s="224">
        <f>E400*F400</f>
        <v>7500</v>
      </c>
    </row>
    <row r="401" spans="1:7" s="166" customFormat="1">
      <c r="A401" s="176" t="s">
        <v>728</v>
      </c>
      <c r="B401" s="214" t="s">
        <v>437</v>
      </c>
      <c r="C401" s="214"/>
      <c r="D401" s="215"/>
      <c r="E401" s="215"/>
      <c r="F401" s="217"/>
      <c r="G401" s="188">
        <f>SUM(G402:G405)</f>
        <v>108578</v>
      </c>
    </row>
    <row r="402" spans="1:7" s="166" customFormat="1" ht="24">
      <c r="A402" s="218" t="s">
        <v>729</v>
      </c>
      <c r="B402" s="219" t="s">
        <v>439</v>
      </c>
      <c r="C402" s="219"/>
      <c r="D402" s="221" t="s">
        <v>263</v>
      </c>
      <c r="E402" s="222">
        <v>0</v>
      </c>
      <c r="F402" s="206">
        <v>0</v>
      </c>
      <c r="G402" s="224">
        <f>E402*F402</f>
        <v>0</v>
      </c>
    </row>
    <row r="403" spans="1:7" s="166" customFormat="1" ht="60">
      <c r="A403" s="218" t="s">
        <v>730</v>
      </c>
      <c r="B403" s="219" t="s">
        <v>441</v>
      </c>
      <c r="C403" s="220" t="s">
        <v>442</v>
      </c>
      <c r="D403" s="221" t="s">
        <v>263</v>
      </c>
      <c r="E403" s="222">
        <v>1</v>
      </c>
      <c r="F403" s="206">
        <v>102078</v>
      </c>
      <c r="G403" s="224">
        <f>E403*F403</f>
        <v>102078</v>
      </c>
    </row>
    <row r="404" spans="1:7" s="166" customFormat="1">
      <c r="A404" s="218" t="s">
        <v>731</v>
      </c>
      <c r="B404" s="219" t="s">
        <v>444</v>
      </c>
      <c r="C404" s="219"/>
      <c r="D404" s="221" t="s">
        <v>263</v>
      </c>
      <c r="E404" s="222">
        <v>0</v>
      </c>
      <c r="F404" s="206">
        <v>0</v>
      </c>
      <c r="G404" s="224">
        <f>E404*F404</f>
        <v>0</v>
      </c>
    </row>
    <row r="405" spans="1:7" s="166" customFormat="1" ht="24">
      <c r="A405" s="218" t="s">
        <v>732</v>
      </c>
      <c r="B405" s="219" t="s">
        <v>733</v>
      </c>
      <c r="C405" s="220" t="s">
        <v>394</v>
      </c>
      <c r="D405" s="221" t="s">
        <v>263</v>
      </c>
      <c r="E405" s="222">
        <v>1</v>
      </c>
      <c r="F405" s="206">
        <v>6500</v>
      </c>
      <c r="G405" s="224">
        <f>E405*F405</f>
        <v>6500</v>
      </c>
    </row>
    <row r="406" spans="1:7" s="166" customFormat="1">
      <c r="A406" s="159" t="s">
        <v>700</v>
      </c>
      <c r="B406" s="228" t="s">
        <v>303</v>
      </c>
      <c r="C406" s="229"/>
      <c r="D406" s="230"/>
      <c r="E406" s="231"/>
      <c r="F406" s="232"/>
      <c r="G406" s="165">
        <f>G401+G395+G390+G386+G375</f>
        <v>185878</v>
      </c>
    </row>
    <row r="407" spans="1:7" s="166" customFormat="1">
      <c r="A407" s="125" t="s">
        <v>734</v>
      </c>
      <c r="B407" s="209"/>
      <c r="C407" s="210"/>
      <c r="D407" s="211"/>
      <c r="E407" s="212"/>
      <c r="F407" s="213"/>
      <c r="G407" s="192"/>
    </row>
    <row r="408" spans="1:7" s="166" customFormat="1">
      <c r="A408" s="176" t="s">
        <v>735</v>
      </c>
      <c r="B408" s="214" t="s">
        <v>397</v>
      </c>
      <c r="C408" s="214"/>
      <c r="D408" s="215"/>
      <c r="E408" s="216"/>
      <c r="F408" s="217"/>
      <c r="G408" s="188">
        <f>SUM(G409:G417)</f>
        <v>315060</v>
      </c>
    </row>
    <row r="409" spans="1:7" s="166" customFormat="1">
      <c r="A409" s="218" t="s">
        <v>253</v>
      </c>
      <c r="B409" s="244" t="s">
        <v>254</v>
      </c>
      <c r="C409" s="220" t="s">
        <v>229</v>
      </c>
      <c r="D409" s="221" t="s">
        <v>230</v>
      </c>
      <c r="E409" s="222">
        <v>100</v>
      </c>
      <c r="F409" s="206">
        <v>300</v>
      </c>
      <c r="G409" s="224">
        <f t="shared" ref="G409:G415" si="15">E409*F409</f>
        <v>30000</v>
      </c>
    </row>
    <row r="410" spans="1:7" s="166" customFormat="1">
      <c r="A410" s="218" t="s">
        <v>237</v>
      </c>
      <c r="B410" s="244" t="s">
        <v>238</v>
      </c>
      <c r="C410" s="220" t="s">
        <v>229</v>
      </c>
      <c r="D410" s="221" t="s">
        <v>230</v>
      </c>
      <c r="E410" s="222">
        <v>288</v>
      </c>
      <c r="F410" s="206">
        <v>350</v>
      </c>
      <c r="G410" s="224">
        <f t="shared" si="15"/>
        <v>100800</v>
      </c>
    </row>
    <row r="411" spans="1:7" s="166" customFormat="1">
      <c r="A411" s="218" t="s">
        <v>675</v>
      </c>
      <c r="B411" s="153" t="s">
        <v>676</v>
      </c>
      <c r="C411" s="220" t="s">
        <v>229</v>
      </c>
      <c r="D411" s="221" t="s">
        <v>230</v>
      </c>
      <c r="E411" s="222">
        <v>100</v>
      </c>
      <c r="F411" s="206">
        <v>140</v>
      </c>
      <c r="G411" s="224">
        <f t="shared" si="15"/>
        <v>14000</v>
      </c>
    </row>
    <row r="412" spans="1:7" s="166" customFormat="1">
      <c r="A412" s="218" t="s">
        <v>857</v>
      </c>
      <c r="B412" s="219" t="s">
        <v>511</v>
      </c>
      <c r="C412" s="220" t="s">
        <v>229</v>
      </c>
      <c r="D412" s="221" t="s">
        <v>230</v>
      </c>
      <c r="E412" s="222">
        <v>150</v>
      </c>
      <c r="F412" s="223">
        <v>185</v>
      </c>
      <c r="G412" s="224">
        <f t="shared" si="15"/>
        <v>27750</v>
      </c>
    </row>
    <row r="413" spans="1:7" s="166" customFormat="1">
      <c r="A413" s="218" t="s">
        <v>510</v>
      </c>
      <c r="B413" s="219" t="s">
        <v>511</v>
      </c>
      <c r="C413" s="220" t="s">
        <v>229</v>
      </c>
      <c r="D413" s="221" t="s">
        <v>230</v>
      </c>
      <c r="E413" s="222">
        <v>150</v>
      </c>
      <c r="F413" s="206">
        <v>160</v>
      </c>
      <c r="G413" s="224">
        <f t="shared" si="15"/>
        <v>24000</v>
      </c>
    </row>
    <row r="414" spans="1:7" s="166" customFormat="1">
      <c r="A414" s="218" t="s">
        <v>523</v>
      </c>
      <c r="B414" s="219" t="s">
        <v>511</v>
      </c>
      <c r="C414" s="220" t="s">
        <v>229</v>
      </c>
      <c r="D414" s="221" t="s">
        <v>230</v>
      </c>
      <c r="E414" s="222">
        <v>40</v>
      </c>
      <c r="F414" s="223">
        <v>120</v>
      </c>
      <c r="G414" s="224">
        <f t="shared" si="15"/>
        <v>4800</v>
      </c>
    </row>
    <row r="415" spans="1:7" s="166" customFormat="1">
      <c r="A415" s="218" t="s">
        <v>233</v>
      </c>
      <c r="B415" s="244" t="s">
        <v>234</v>
      </c>
      <c r="C415" s="220" t="s">
        <v>229</v>
      </c>
      <c r="D415" s="221" t="s">
        <v>230</v>
      </c>
      <c r="E415" s="222">
        <v>288</v>
      </c>
      <c r="F415" s="223">
        <v>170</v>
      </c>
      <c r="G415" s="224">
        <f t="shared" si="15"/>
        <v>48960</v>
      </c>
    </row>
    <row r="416" spans="1:7" s="166" customFormat="1">
      <c r="A416" s="218" t="s">
        <v>853</v>
      </c>
      <c r="B416" s="219" t="s">
        <v>854</v>
      </c>
      <c r="C416" s="220" t="s">
        <v>229</v>
      </c>
      <c r="D416" s="221" t="s">
        <v>230</v>
      </c>
      <c r="E416" s="222">
        <v>150</v>
      </c>
      <c r="F416" s="223">
        <v>185</v>
      </c>
      <c r="G416" s="224">
        <f t="shared" ref="G416:G417" si="16">E416*F416</f>
        <v>27750</v>
      </c>
    </row>
    <row r="417" spans="1:7" s="166" customFormat="1">
      <c r="A417" s="218" t="s">
        <v>666</v>
      </c>
      <c r="B417" s="219" t="s">
        <v>408</v>
      </c>
      <c r="C417" s="220" t="s">
        <v>229</v>
      </c>
      <c r="D417" s="221" t="s">
        <v>230</v>
      </c>
      <c r="E417" s="222">
        <v>200</v>
      </c>
      <c r="F417" s="223">
        <v>185</v>
      </c>
      <c r="G417" s="224">
        <f t="shared" si="16"/>
        <v>37000</v>
      </c>
    </row>
    <row r="418" spans="1:7" s="166" customFormat="1">
      <c r="A418" s="176" t="s">
        <v>746</v>
      </c>
      <c r="B418" s="214" t="s">
        <v>260</v>
      </c>
      <c r="C418" s="214"/>
      <c r="D418" s="215"/>
      <c r="E418" s="216"/>
      <c r="F418" s="217"/>
      <c r="G418" s="188">
        <f>SUM(G419:G421)</f>
        <v>0</v>
      </c>
    </row>
    <row r="419" spans="1:7" s="166" customFormat="1">
      <c r="A419" s="218" t="s">
        <v>747</v>
      </c>
      <c r="B419" s="219" t="s">
        <v>412</v>
      </c>
      <c r="C419" s="219"/>
      <c r="D419" s="221" t="s">
        <v>263</v>
      </c>
      <c r="E419" s="222">
        <v>0</v>
      </c>
      <c r="F419" s="206">
        <v>0</v>
      </c>
      <c r="G419" s="224">
        <f>E419*F419</f>
        <v>0</v>
      </c>
    </row>
    <row r="420" spans="1:7" s="166" customFormat="1">
      <c r="A420" s="218" t="s">
        <v>748</v>
      </c>
      <c r="B420" s="219" t="s">
        <v>265</v>
      </c>
      <c r="C420" s="219"/>
      <c r="D420" s="221" t="s">
        <v>263</v>
      </c>
      <c r="E420" s="222">
        <v>0</v>
      </c>
      <c r="F420" s="206">
        <v>0</v>
      </c>
      <c r="G420" s="224">
        <f>E420*F420</f>
        <v>0</v>
      </c>
    </row>
    <row r="421" spans="1:7" s="166" customFormat="1">
      <c r="A421" s="218" t="s">
        <v>749</v>
      </c>
      <c r="B421" s="219" t="s">
        <v>415</v>
      </c>
      <c r="C421" s="219"/>
      <c r="D421" s="221" t="s">
        <v>263</v>
      </c>
      <c r="E421" s="222">
        <v>0</v>
      </c>
      <c r="F421" s="206">
        <v>0</v>
      </c>
      <c r="G421" s="224">
        <f>E421*F421</f>
        <v>0</v>
      </c>
    </row>
    <row r="422" spans="1:7" s="166" customFormat="1">
      <c r="A422" s="176" t="s">
        <v>750</v>
      </c>
      <c r="B422" s="214" t="s">
        <v>417</v>
      </c>
      <c r="C422" s="214"/>
      <c r="D422" s="215"/>
      <c r="E422" s="216"/>
      <c r="F422" s="217"/>
      <c r="G422" s="188">
        <f>SUM(G423:G426)</f>
        <v>0</v>
      </c>
    </row>
    <row r="423" spans="1:7" s="166" customFormat="1" ht="24">
      <c r="A423" s="218" t="s">
        <v>751</v>
      </c>
      <c r="B423" s="219" t="s">
        <v>419</v>
      </c>
      <c r="C423" s="219"/>
      <c r="D423" s="221" t="s">
        <v>230</v>
      </c>
      <c r="E423" s="222">
        <v>0</v>
      </c>
      <c r="F423" s="206">
        <v>0</v>
      </c>
      <c r="G423" s="224">
        <f>E423*F423</f>
        <v>0</v>
      </c>
    </row>
    <row r="424" spans="1:7" s="166" customFormat="1">
      <c r="A424" s="218" t="s">
        <v>752</v>
      </c>
      <c r="B424" s="219" t="s">
        <v>421</v>
      </c>
      <c r="C424" s="219"/>
      <c r="D424" s="221" t="s">
        <v>263</v>
      </c>
      <c r="E424" s="222">
        <v>0</v>
      </c>
      <c r="F424" s="206">
        <v>0</v>
      </c>
      <c r="G424" s="224">
        <f>E424*F424</f>
        <v>0</v>
      </c>
    </row>
    <row r="425" spans="1:7" s="166" customFormat="1">
      <c r="A425" s="218" t="s">
        <v>753</v>
      </c>
      <c r="B425" s="219" t="s">
        <v>423</v>
      </c>
      <c r="C425" s="219"/>
      <c r="D425" s="221" t="s">
        <v>230</v>
      </c>
      <c r="E425" s="222">
        <v>0</v>
      </c>
      <c r="F425" s="206">
        <v>0</v>
      </c>
      <c r="G425" s="224">
        <f>E425*F425</f>
        <v>0</v>
      </c>
    </row>
    <row r="426" spans="1:7" s="166" customFormat="1">
      <c r="A426" s="218" t="s">
        <v>754</v>
      </c>
      <c r="B426" s="219" t="s">
        <v>258</v>
      </c>
      <c r="C426" s="219"/>
      <c r="D426" s="221"/>
      <c r="E426" s="222">
        <v>0</v>
      </c>
      <c r="F426" s="206">
        <v>0</v>
      </c>
      <c r="G426" s="224">
        <v>0</v>
      </c>
    </row>
    <row r="427" spans="1:7" s="166" customFormat="1">
      <c r="A427" s="176" t="s">
        <v>755</v>
      </c>
      <c r="B427" s="214" t="s">
        <v>426</v>
      </c>
      <c r="C427" s="214"/>
      <c r="D427" s="215"/>
      <c r="E427" s="215"/>
      <c r="F427" s="217"/>
      <c r="G427" s="188">
        <f>SUM(G428:G432)</f>
        <v>7500</v>
      </c>
    </row>
    <row r="428" spans="1:7" s="166" customFormat="1">
      <c r="A428" s="218" t="s">
        <v>756</v>
      </c>
      <c r="B428" s="219" t="s">
        <v>428</v>
      </c>
      <c r="C428" s="219"/>
      <c r="D428" s="221" t="s">
        <v>263</v>
      </c>
      <c r="E428" s="222">
        <v>0</v>
      </c>
      <c r="F428" s="206">
        <v>0</v>
      </c>
      <c r="G428" s="224">
        <f>E428*F428</f>
        <v>0</v>
      </c>
    </row>
    <row r="429" spans="1:7" s="166" customFormat="1">
      <c r="A429" s="218" t="s">
        <v>757</v>
      </c>
      <c r="B429" s="219" t="s">
        <v>299</v>
      </c>
      <c r="C429" s="219"/>
      <c r="D429" s="221"/>
      <c r="E429" s="222"/>
      <c r="F429" s="206"/>
      <c r="G429" s="224">
        <f>E429*F429</f>
        <v>0</v>
      </c>
    </row>
    <row r="430" spans="1:7" s="166" customFormat="1" ht="36">
      <c r="A430" s="218" t="s">
        <v>758</v>
      </c>
      <c r="B430" s="219" t="s">
        <v>431</v>
      </c>
      <c r="C430" s="219"/>
      <c r="D430" s="221" t="s">
        <v>263</v>
      </c>
      <c r="E430" s="222">
        <v>0</v>
      </c>
      <c r="F430" s="206">
        <v>0</v>
      </c>
      <c r="G430" s="224">
        <f>E430*F430</f>
        <v>0</v>
      </c>
    </row>
    <row r="431" spans="1:7" s="166" customFormat="1">
      <c r="A431" s="218" t="s">
        <v>759</v>
      </c>
      <c r="B431" s="219" t="s">
        <v>433</v>
      </c>
      <c r="C431" s="219"/>
      <c r="D431" s="221"/>
      <c r="E431" s="222"/>
      <c r="F431" s="206"/>
      <c r="G431" s="224"/>
    </row>
    <row r="432" spans="1:7" s="166" customFormat="1" ht="24">
      <c r="A432" s="218" t="s">
        <v>760</v>
      </c>
      <c r="B432" s="219" t="s">
        <v>435</v>
      </c>
      <c r="C432" s="220" t="s">
        <v>394</v>
      </c>
      <c r="D432" s="221" t="s">
        <v>263</v>
      </c>
      <c r="E432" s="222">
        <v>1</v>
      </c>
      <c r="F432" s="206">
        <v>7500</v>
      </c>
      <c r="G432" s="224">
        <f>E432*F432</f>
        <v>7500</v>
      </c>
    </row>
    <row r="433" spans="1:7" s="166" customFormat="1">
      <c r="A433" s="176" t="s">
        <v>761</v>
      </c>
      <c r="B433" s="214" t="s">
        <v>437</v>
      </c>
      <c r="C433" s="214"/>
      <c r="D433" s="215"/>
      <c r="E433" s="215"/>
      <c r="F433" s="217"/>
      <c r="G433" s="188">
        <f>SUM(G434:G437)</f>
        <v>94279</v>
      </c>
    </row>
    <row r="434" spans="1:7" s="166" customFormat="1" ht="24">
      <c r="A434" s="218" t="s">
        <v>762</v>
      </c>
      <c r="B434" s="219" t="s">
        <v>439</v>
      </c>
      <c r="C434" s="219"/>
      <c r="D434" s="221" t="s">
        <v>263</v>
      </c>
      <c r="E434" s="222">
        <v>0</v>
      </c>
      <c r="F434" s="206">
        <v>0</v>
      </c>
      <c r="G434" s="224">
        <f>E434*F434</f>
        <v>0</v>
      </c>
    </row>
    <row r="435" spans="1:7" s="166" customFormat="1" ht="60">
      <c r="A435" s="218" t="s">
        <v>763</v>
      </c>
      <c r="B435" s="219" t="s">
        <v>441</v>
      </c>
      <c r="C435" s="220" t="s">
        <v>442</v>
      </c>
      <c r="D435" s="221" t="s">
        <v>263</v>
      </c>
      <c r="E435" s="222">
        <v>1</v>
      </c>
      <c r="F435" s="206">
        <v>87779</v>
      </c>
      <c r="G435" s="224">
        <f>E435*F435</f>
        <v>87779</v>
      </c>
    </row>
    <row r="436" spans="1:7" s="166" customFormat="1">
      <c r="A436" s="218" t="s">
        <v>764</v>
      </c>
      <c r="B436" s="219" t="s">
        <v>444</v>
      </c>
      <c r="C436" s="219"/>
      <c r="D436" s="221" t="s">
        <v>263</v>
      </c>
      <c r="E436" s="222">
        <v>0</v>
      </c>
      <c r="F436" s="206">
        <v>0</v>
      </c>
      <c r="G436" s="224">
        <f>E436*F436</f>
        <v>0</v>
      </c>
    </row>
    <row r="437" spans="1:7" s="166" customFormat="1" ht="24">
      <c r="A437" s="218" t="s">
        <v>765</v>
      </c>
      <c r="B437" s="219" t="s">
        <v>766</v>
      </c>
      <c r="C437" s="220" t="s">
        <v>394</v>
      </c>
      <c r="D437" s="221" t="s">
        <v>263</v>
      </c>
      <c r="E437" s="222">
        <v>1</v>
      </c>
      <c r="F437" s="206">
        <v>6500</v>
      </c>
      <c r="G437" s="224">
        <f>E437*F437</f>
        <v>6500</v>
      </c>
    </row>
    <row r="438" spans="1:7" s="166" customFormat="1">
      <c r="A438" s="159" t="s">
        <v>734</v>
      </c>
      <c r="B438" s="228" t="s">
        <v>303</v>
      </c>
      <c r="C438" s="229"/>
      <c r="D438" s="230"/>
      <c r="E438" s="231"/>
      <c r="F438" s="232"/>
      <c r="G438" s="165">
        <f>G433+G427+G422+G418+G408</f>
        <v>416839</v>
      </c>
    </row>
    <row r="439" spans="1:7" s="166" customFormat="1">
      <c r="A439" s="125" t="s">
        <v>767</v>
      </c>
      <c r="B439" s="209"/>
      <c r="C439" s="210"/>
      <c r="D439" s="211"/>
      <c r="E439" s="212"/>
      <c r="F439" s="213"/>
      <c r="G439" s="192"/>
    </row>
    <row r="440" spans="1:7" s="166" customFormat="1">
      <c r="A440" s="176" t="s">
        <v>768</v>
      </c>
      <c r="B440" s="214" t="s">
        <v>397</v>
      </c>
      <c r="C440" s="214"/>
      <c r="D440" s="215"/>
      <c r="E440" s="216"/>
      <c r="F440" s="217"/>
      <c r="G440" s="188">
        <f>SUM(G441:G445)</f>
        <v>64000</v>
      </c>
    </row>
    <row r="441" spans="1:7" s="166" customFormat="1">
      <c r="A441" s="218" t="s">
        <v>769</v>
      </c>
      <c r="B441" s="219" t="s">
        <v>408</v>
      </c>
      <c r="C441" s="220" t="s">
        <v>229</v>
      </c>
      <c r="D441" s="221" t="s">
        <v>230</v>
      </c>
      <c r="E441" s="222">
        <v>200</v>
      </c>
      <c r="F441" s="223">
        <v>120</v>
      </c>
      <c r="G441" s="224">
        <f>E441*F441</f>
        <v>24000</v>
      </c>
    </row>
    <row r="442" spans="1:7" s="166" customFormat="1">
      <c r="A442" s="218" t="s">
        <v>704</v>
      </c>
      <c r="B442" s="219" t="s">
        <v>408</v>
      </c>
      <c r="C442" s="220" t="s">
        <v>229</v>
      </c>
      <c r="D442" s="221" t="s">
        <v>230</v>
      </c>
      <c r="E442" s="222">
        <v>100</v>
      </c>
      <c r="F442" s="223">
        <v>185</v>
      </c>
      <c r="G442" s="224">
        <f>E442*F442</f>
        <v>18500</v>
      </c>
    </row>
    <row r="443" spans="1:7" s="166" customFormat="1">
      <c r="A443" s="218" t="s">
        <v>400</v>
      </c>
      <c r="B443" s="219" t="s">
        <v>408</v>
      </c>
      <c r="C443" s="220" t="s">
        <v>229</v>
      </c>
      <c r="D443" s="221" t="s">
        <v>230</v>
      </c>
      <c r="E443" s="222">
        <v>40</v>
      </c>
      <c r="F443" s="223">
        <v>185</v>
      </c>
      <c r="G443" s="224">
        <f>E443*F443</f>
        <v>7400</v>
      </c>
    </row>
    <row r="444" spans="1:7" s="166" customFormat="1">
      <c r="A444" s="218" t="s">
        <v>738</v>
      </c>
      <c r="B444" s="219" t="s">
        <v>408</v>
      </c>
      <c r="C444" s="220" t="s">
        <v>229</v>
      </c>
      <c r="D444" s="221" t="s">
        <v>230</v>
      </c>
      <c r="E444" s="222">
        <v>20</v>
      </c>
      <c r="F444" s="223">
        <v>185</v>
      </c>
      <c r="G444" s="224">
        <f>E444*F444</f>
        <v>3700</v>
      </c>
    </row>
    <row r="445" spans="1:7" s="166" customFormat="1">
      <c r="A445" s="180" t="s">
        <v>554</v>
      </c>
      <c r="B445" s="219" t="s">
        <v>407</v>
      </c>
      <c r="C445" s="220" t="s">
        <v>229</v>
      </c>
      <c r="D445" s="221" t="s">
        <v>230</v>
      </c>
      <c r="E445" s="222">
        <v>80</v>
      </c>
      <c r="F445" s="223">
        <v>130</v>
      </c>
      <c r="G445" s="224">
        <f>E445*F445</f>
        <v>10400</v>
      </c>
    </row>
    <row r="446" spans="1:7" s="166" customFormat="1">
      <c r="A446" s="176" t="s">
        <v>775</v>
      </c>
      <c r="B446" s="214" t="s">
        <v>260</v>
      </c>
      <c r="C446" s="214"/>
      <c r="D446" s="215"/>
      <c r="E446" s="216"/>
      <c r="F446" s="217"/>
      <c r="G446" s="188">
        <f>SUM(G447:G449)</f>
        <v>0</v>
      </c>
    </row>
    <row r="447" spans="1:7" s="166" customFormat="1">
      <c r="A447" s="218" t="s">
        <v>776</v>
      </c>
      <c r="B447" s="219" t="s">
        <v>412</v>
      </c>
      <c r="C447" s="219"/>
      <c r="D447" s="221" t="s">
        <v>263</v>
      </c>
      <c r="E447" s="222">
        <v>0</v>
      </c>
      <c r="F447" s="206">
        <v>0</v>
      </c>
      <c r="G447" s="224">
        <f>E447*F447</f>
        <v>0</v>
      </c>
    </row>
    <row r="448" spans="1:7" s="166" customFormat="1">
      <c r="A448" s="218" t="s">
        <v>777</v>
      </c>
      <c r="B448" s="219" t="s">
        <v>265</v>
      </c>
      <c r="C448" s="219"/>
      <c r="D448" s="221" t="s">
        <v>263</v>
      </c>
      <c r="E448" s="222">
        <v>0</v>
      </c>
      <c r="F448" s="206">
        <v>0</v>
      </c>
      <c r="G448" s="224">
        <f>E448*F448</f>
        <v>0</v>
      </c>
    </row>
    <row r="449" spans="1:7" s="166" customFormat="1">
      <c r="A449" s="218" t="s">
        <v>778</v>
      </c>
      <c r="B449" s="219" t="s">
        <v>415</v>
      </c>
      <c r="C449" s="219"/>
      <c r="D449" s="221" t="s">
        <v>263</v>
      </c>
      <c r="E449" s="222">
        <v>0</v>
      </c>
      <c r="F449" s="206">
        <v>0</v>
      </c>
      <c r="G449" s="224">
        <f>E449*F449</f>
        <v>0</v>
      </c>
    </row>
    <row r="450" spans="1:7" s="166" customFormat="1">
      <c r="A450" s="176" t="s">
        <v>779</v>
      </c>
      <c r="B450" s="214" t="s">
        <v>417</v>
      </c>
      <c r="C450" s="214"/>
      <c r="D450" s="215"/>
      <c r="E450" s="216"/>
      <c r="F450" s="217"/>
      <c r="G450" s="188">
        <f>SUM(G451:G454)</f>
        <v>0</v>
      </c>
    </row>
    <row r="451" spans="1:7" s="166" customFormat="1" ht="24">
      <c r="A451" s="218" t="s">
        <v>780</v>
      </c>
      <c r="B451" s="219" t="s">
        <v>419</v>
      </c>
      <c r="C451" s="219"/>
      <c r="D451" s="221" t="s">
        <v>230</v>
      </c>
      <c r="E451" s="222">
        <v>0</v>
      </c>
      <c r="F451" s="206">
        <v>0</v>
      </c>
      <c r="G451" s="224">
        <f>E451*F451</f>
        <v>0</v>
      </c>
    </row>
    <row r="452" spans="1:7" s="166" customFormat="1">
      <c r="A452" s="218" t="s">
        <v>781</v>
      </c>
      <c r="B452" s="219" t="s">
        <v>421</v>
      </c>
      <c r="C452" s="219"/>
      <c r="D452" s="221" t="s">
        <v>263</v>
      </c>
      <c r="E452" s="222">
        <v>0</v>
      </c>
      <c r="F452" s="206">
        <v>0</v>
      </c>
      <c r="G452" s="224">
        <f>E452*F452</f>
        <v>0</v>
      </c>
    </row>
    <row r="453" spans="1:7" s="166" customFormat="1">
      <c r="A453" s="218" t="s">
        <v>782</v>
      </c>
      <c r="B453" s="219" t="s">
        <v>423</v>
      </c>
      <c r="C453" s="219"/>
      <c r="D453" s="221" t="s">
        <v>230</v>
      </c>
      <c r="E453" s="222">
        <v>0</v>
      </c>
      <c r="F453" s="206">
        <v>0</v>
      </c>
      <c r="G453" s="224">
        <f>E453*F453</f>
        <v>0</v>
      </c>
    </row>
    <row r="454" spans="1:7" s="166" customFormat="1">
      <c r="A454" s="218" t="s">
        <v>783</v>
      </c>
      <c r="B454" s="219" t="s">
        <v>258</v>
      </c>
      <c r="C454" s="219"/>
      <c r="D454" s="221"/>
      <c r="E454" s="222">
        <v>0</v>
      </c>
      <c r="F454" s="206">
        <v>0</v>
      </c>
      <c r="G454" s="224">
        <v>0</v>
      </c>
    </row>
    <row r="455" spans="1:7" s="166" customFormat="1">
      <c r="A455" s="176" t="s">
        <v>784</v>
      </c>
      <c r="B455" s="214" t="s">
        <v>426</v>
      </c>
      <c r="C455" s="214"/>
      <c r="D455" s="215"/>
      <c r="E455" s="215"/>
      <c r="F455" s="217"/>
      <c r="G455" s="188">
        <f>SUM(G456:G460)</f>
        <v>2500</v>
      </c>
    </row>
    <row r="456" spans="1:7" s="166" customFormat="1">
      <c r="A456" s="218" t="s">
        <v>785</v>
      </c>
      <c r="B456" s="219" t="s">
        <v>428</v>
      </c>
      <c r="C456" s="219"/>
      <c r="D456" s="221" t="s">
        <v>263</v>
      </c>
      <c r="E456" s="222">
        <v>0</v>
      </c>
      <c r="F456" s="206">
        <v>0</v>
      </c>
      <c r="G456" s="224">
        <f>E456*F456</f>
        <v>0</v>
      </c>
    </row>
    <row r="457" spans="1:7" s="166" customFormat="1">
      <c r="A457" s="218" t="s">
        <v>786</v>
      </c>
      <c r="B457" s="219" t="s">
        <v>299</v>
      </c>
      <c r="C457" s="219"/>
      <c r="D457" s="221"/>
      <c r="E457" s="222"/>
      <c r="F457" s="206"/>
      <c r="G457" s="224">
        <f>E457*F457</f>
        <v>0</v>
      </c>
    </row>
    <row r="458" spans="1:7" s="166" customFormat="1" ht="36">
      <c r="A458" s="218" t="s">
        <v>787</v>
      </c>
      <c r="B458" s="219" t="s">
        <v>431</v>
      </c>
      <c r="C458" s="219"/>
      <c r="D458" s="221" t="s">
        <v>263</v>
      </c>
      <c r="E458" s="222">
        <v>0</v>
      </c>
      <c r="F458" s="206">
        <v>0</v>
      </c>
      <c r="G458" s="224">
        <f>E458*F458</f>
        <v>0</v>
      </c>
    </row>
    <row r="459" spans="1:7" s="166" customFormat="1">
      <c r="A459" s="218" t="s">
        <v>788</v>
      </c>
      <c r="B459" s="219" t="s">
        <v>433</v>
      </c>
      <c r="C459" s="219"/>
      <c r="D459" s="221"/>
      <c r="E459" s="222"/>
      <c r="F459" s="206"/>
      <c r="G459" s="224"/>
    </row>
    <row r="460" spans="1:7" s="166" customFormat="1" ht="24">
      <c r="A460" s="218" t="s">
        <v>789</v>
      </c>
      <c r="B460" s="219" t="s">
        <v>435</v>
      </c>
      <c r="C460" s="220" t="s">
        <v>394</v>
      </c>
      <c r="D460" s="221" t="s">
        <v>263</v>
      </c>
      <c r="E460" s="222">
        <v>1</v>
      </c>
      <c r="F460" s="206">
        <v>2500</v>
      </c>
      <c r="G460" s="224">
        <f>E460*F460</f>
        <v>2500</v>
      </c>
    </row>
    <row r="461" spans="1:7" s="166" customFormat="1">
      <c r="A461" s="176" t="s">
        <v>790</v>
      </c>
      <c r="B461" s="214" t="s">
        <v>437</v>
      </c>
      <c r="C461" s="214"/>
      <c r="D461" s="215"/>
      <c r="E461" s="215"/>
      <c r="F461" s="217"/>
      <c r="G461" s="188">
        <f>SUM(G462:G465)</f>
        <v>132360</v>
      </c>
    </row>
    <row r="462" spans="1:7" s="166" customFormat="1" ht="24">
      <c r="A462" s="218" t="s">
        <v>791</v>
      </c>
      <c r="B462" s="219" t="s">
        <v>439</v>
      </c>
      <c r="C462" s="219"/>
      <c r="D462" s="221" t="s">
        <v>263</v>
      </c>
      <c r="E462" s="222">
        <v>0</v>
      </c>
      <c r="F462" s="206">
        <v>0</v>
      </c>
      <c r="G462" s="224">
        <f>E462*F462</f>
        <v>0</v>
      </c>
    </row>
    <row r="463" spans="1:7" s="166" customFormat="1" ht="60">
      <c r="A463" s="218" t="s">
        <v>792</v>
      </c>
      <c r="B463" s="219" t="s">
        <v>441</v>
      </c>
      <c r="C463" s="220" t="s">
        <v>442</v>
      </c>
      <c r="D463" s="221" t="s">
        <v>263</v>
      </c>
      <c r="E463" s="222">
        <v>1</v>
      </c>
      <c r="F463" s="206">
        <v>132360</v>
      </c>
      <c r="G463" s="224">
        <f>E463*F463</f>
        <v>132360</v>
      </c>
    </row>
    <row r="464" spans="1:7" s="166" customFormat="1">
      <c r="A464" s="218" t="s">
        <v>793</v>
      </c>
      <c r="B464" s="219" t="s">
        <v>444</v>
      </c>
      <c r="C464" s="219"/>
      <c r="D464" s="221" t="s">
        <v>263</v>
      </c>
      <c r="E464" s="222">
        <v>0</v>
      </c>
      <c r="F464" s="206">
        <v>0</v>
      </c>
      <c r="G464" s="224">
        <f>E464*F464</f>
        <v>0</v>
      </c>
    </row>
    <row r="465" spans="1:7" s="166" customFormat="1">
      <c r="A465" s="218" t="s">
        <v>794</v>
      </c>
      <c r="B465" s="219" t="s">
        <v>258</v>
      </c>
      <c r="C465" s="219"/>
      <c r="D465" s="221" t="s">
        <v>263</v>
      </c>
      <c r="E465" s="222">
        <v>0</v>
      </c>
      <c r="F465" s="206">
        <v>0</v>
      </c>
      <c r="G465" s="224">
        <f>E465*F465</f>
        <v>0</v>
      </c>
    </row>
    <row r="466" spans="1:7" s="166" customFormat="1">
      <c r="A466" s="159" t="s">
        <v>767</v>
      </c>
      <c r="B466" s="228" t="s">
        <v>303</v>
      </c>
      <c r="C466" s="229"/>
      <c r="D466" s="230"/>
      <c r="E466" s="231"/>
      <c r="F466" s="232"/>
      <c r="G466" s="165">
        <f>G461+G455+G450+G446+G440</f>
        <v>198860</v>
      </c>
    </row>
    <row r="467" spans="1:7" s="166" customFormat="1">
      <c r="A467" s="125" t="s">
        <v>795</v>
      </c>
      <c r="B467" s="209"/>
      <c r="C467" s="210"/>
      <c r="D467" s="211"/>
      <c r="E467" s="212"/>
      <c r="F467" s="213"/>
      <c r="G467" s="192"/>
    </row>
    <row r="468" spans="1:7" s="166" customFormat="1">
      <c r="A468" s="176" t="s">
        <v>796</v>
      </c>
      <c r="B468" s="214" t="s">
        <v>397</v>
      </c>
      <c r="C468" s="214"/>
      <c r="D468" s="215"/>
      <c r="E468" s="216"/>
      <c r="F468" s="217"/>
      <c r="G468" s="188">
        <f>SUM(G469:G471)</f>
        <v>28600</v>
      </c>
    </row>
    <row r="469" spans="1:7" s="166" customFormat="1">
      <c r="A469" s="218" t="s">
        <v>595</v>
      </c>
      <c r="B469" s="219" t="s">
        <v>407</v>
      </c>
      <c r="C469" s="220" t="s">
        <v>229</v>
      </c>
      <c r="D469" s="221" t="s">
        <v>230</v>
      </c>
      <c r="E469" s="222">
        <v>80</v>
      </c>
      <c r="F469" s="223">
        <v>130</v>
      </c>
      <c r="G469" s="224">
        <f>E469*F469</f>
        <v>10400</v>
      </c>
    </row>
    <row r="470" spans="1:7" s="166" customFormat="1">
      <c r="A470" s="218" t="s">
        <v>630</v>
      </c>
      <c r="B470" s="219" t="s">
        <v>407</v>
      </c>
      <c r="C470" s="220" t="s">
        <v>229</v>
      </c>
      <c r="D470" s="221" t="s">
        <v>230</v>
      </c>
      <c r="E470" s="222">
        <v>80</v>
      </c>
      <c r="F470" s="223">
        <v>130</v>
      </c>
      <c r="G470" s="224">
        <f>E470*F470</f>
        <v>10400</v>
      </c>
    </row>
    <row r="471" spans="1:7" s="166" customFormat="1">
      <c r="A471" s="218" t="s">
        <v>745</v>
      </c>
      <c r="B471" s="219" t="s">
        <v>407</v>
      </c>
      <c r="C471" s="220" t="s">
        <v>229</v>
      </c>
      <c r="D471" s="221" t="s">
        <v>230</v>
      </c>
      <c r="E471" s="222">
        <v>60</v>
      </c>
      <c r="F471" s="223">
        <v>130</v>
      </c>
      <c r="G471" s="224">
        <f>E471*F471</f>
        <v>7800</v>
      </c>
    </row>
    <row r="472" spans="1:7" s="166" customFormat="1">
      <c r="A472" s="176" t="s">
        <v>800</v>
      </c>
      <c r="B472" s="214" t="s">
        <v>260</v>
      </c>
      <c r="C472" s="214"/>
      <c r="D472" s="215"/>
      <c r="E472" s="216"/>
      <c r="F472" s="217"/>
      <c r="G472" s="188">
        <f>SUM(G473:G475)</f>
        <v>0</v>
      </c>
    </row>
    <row r="473" spans="1:7" s="166" customFormat="1">
      <c r="A473" s="218" t="s">
        <v>801</v>
      </c>
      <c r="B473" s="219" t="s">
        <v>412</v>
      </c>
      <c r="C473" s="219"/>
      <c r="D473" s="221" t="s">
        <v>263</v>
      </c>
      <c r="E473" s="222">
        <v>0</v>
      </c>
      <c r="F473" s="206">
        <v>0</v>
      </c>
      <c r="G473" s="224">
        <f>E473*F473</f>
        <v>0</v>
      </c>
    </row>
    <row r="474" spans="1:7" s="166" customFormat="1">
      <c r="A474" s="218" t="s">
        <v>802</v>
      </c>
      <c r="B474" s="219" t="s">
        <v>265</v>
      </c>
      <c r="C474" s="219"/>
      <c r="D474" s="221" t="s">
        <v>263</v>
      </c>
      <c r="E474" s="222">
        <v>0</v>
      </c>
      <c r="F474" s="206">
        <v>0</v>
      </c>
      <c r="G474" s="224">
        <f>E474*F474</f>
        <v>0</v>
      </c>
    </row>
    <row r="475" spans="1:7" s="166" customFormat="1">
      <c r="A475" s="218" t="s">
        <v>803</v>
      </c>
      <c r="B475" s="219" t="s">
        <v>415</v>
      </c>
      <c r="C475" s="219"/>
      <c r="D475" s="221" t="s">
        <v>263</v>
      </c>
      <c r="E475" s="222">
        <v>0</v>
      </c>
      <c r="F475" s="206">
        <v>0</v>
      </c>
      <c r="G475" s="224">
        <f>E475*F475</f>
        <v>0</v>
      </c>
    </row>
    <row r="476" spans="1:7" s="166" customFormat="1">
      <c r="A476" s="176" t="s">
        <v>804</v>
      </c>
      <c r="B476" s="214" t="s">
        <v>417</v>
      </c>
      <c r="C476" s="214"/>
      <c r="D476" s="215"/>
      <c r="E476" s="216"/>
      <c r="F476" s="217"/>
      <c r="G476" s="188">
        <f>SUM(G477:G480)</f>
        <v>0</v>
      </c>
    </row>
    <row r="477" spans="1:7" s="166" customFormat="1" ht="24">
      <c r="A477" s="218" t="s">
        <v>805</v>
      </c>
      <c r="B477" s="219" t="s">
        <v>419</v>
      </c>
      <c r="C477" s="219"/>
      <c r="D477" s="221" t="s">
        <v>230</v>
      </c>
      <c r="E477" s="222">
        <v>0</v>
      </c>
      <c r="F477" s="206">
        <v>0</v>
      </c>
      <c r="G477" s="224">
        <f>E477*F477</f>
        <v>0</v>
      </c>
    </row>
    <row r="478" spans="1:7" s="166" customFormat="1">
      <c r="A478" s="218" t="s">
        <v>806</v>
      </c>
      <c r="B478" s="219" t="s">
        <v>421</v>
      </c>
      <c r="C478" s="219"/>
      <c r="D478" s="221" t="s">
        <v>263</v>
      </c>
      <c r="E478" s="222">
        <v>0</v>
      </c>
      <c r="F478" s="206">
        <v>0</v>
      </c>
      <c r="G478" s="224">
        <f>E478*F478</f>
        <v>0</v>
      </c>
    </row>
    <row r="479" spans="1:7" s="166" customFormat="1">
      <c r="A479" s="218" t="s">
        <v>807</v>
      </c>
      <c r="B479" s="219" t="s">
        <v>423</v>
      </c>
      <c r="C479" s="219"/>
      <c r="D479" s="221" t="s">
        <v>230</v>
      </c>
      <c r="E479" s="222">
        <v>0</v>
      </c>
      <c r="F479" s="206">
        <v>0</v>
      </c>
      <c r="G479" s="224">
        <f>E479*F479</f>
        <v>0</v>
      </c>
    </row>
    <row r="480" spans="1:7" s="166" customFormat="1">
      <c r="A480" s="218" t="s">
        <v>808</v>
      </c>
      <c r="B480" s="219" t="s">
        <v>258</v>
      </c>
      <c r="C480" s="219"/>
      <c r="D480" s="221"/>
      <c r="E480" s="222">
        <v>0</v>
      </c>
      <c r="F480" s="206">
        <v>0</v>
      </c>
      <c r="G480" s="224">
        <v>0</v>
      </c>
    </row>
    <row r="481" spans="1:7" s="166" customFormat="1">
      <c r="A481" s="176" t="s">
        <v>809</v>
      </c>
      <c r="B481" s="214" t="s">
        <v>426</v>
      </c>
      <c r="C481" s="214"/>
      <c r="D481" s="215"/>
      <c r="E481" s="215"/>
      <c r="F481" s="217"/>
      <c r="G481" s="188">
        <f>SUM(G482:G486)</f>
        <v>2500</v>
      </c>
    </row>
    <row r="482" spans="1:7" s="166" customFormat="1">
      <c r="A482" s="218" t="s">
        <v>810</v>
      </c>
      <c r="B482" s="219" t="s">
        <v>428</v>
      </c>
      <c r="C482" s="219"/>
      <c r="D482" s="221" t="s">
        <v>263</v>
      </c>
      <c r="E482" s="222">
        <v>0</v>
      </c>
      <c r="F482" s="206">
        <v>0</v>
      </c>
      <c r="G482" s="224">
        <f>E482*F482</f>
        <v>0</v>
      </c>
    </row>
    <row r="483" spans="1:7" s="166" customFormat="1">
      <c r="A483" s="218" t="s">
        <v>811</v>
      </c>
      <c r="B483" s="219" t="s">
        <v>299</v>
      </c>
      <c r="C483" s="219"/>
      <c r="D483" s="221"/>
      <c r="E483" s="222"/>
      <c r="F483" s="206"/>
      <c r="G483" s="224">
        <f>E483*F483</f>
        <v>0</v>
      </c>
    </row>
    <row r="484" spans="1:7" s="166" customFormat="1" ht="36">
      <c r="A484" s="218" t="s">
        <v>812</v>
      </c>
      <c r="B484" s="219" t="s">
        <v>431</v>
      </c>
      <c r="C484" s="219"/>
      <c r="D484" s="221" t="s">
        <v>263</v>
      </c>
      <c r="E484" s="222">
        <v>0</v>
      </c>
      <c r="F484" s="206">
        <v>0</v>
      </c>
      <c r="G484" s="224">
        <f>E484*F484</f>
        <v>0</v>
      </c>
    </row>
    <row r="485" spans="1:7" s="166" customFormat="1">
      <c r="A485" s="218" t="s">
        <v>813</v>
      </c>
      <c r="B485" s="219" t="s">
        <v>433</v>
      </c>
      <c r="C485" s="219"/>
      <c r="D485" s="221"/>
      <c r="E485" s="222"/>
      <c r="F485" s="206"/>
      <c r="G485" s="224"/>
    </row>
    <row r="486" spans="1:7" s="166" customFormat="1" ht="24">
      <c r="A486" s="218" t="s">
        <v>814</v>
      </c>
      <c r="B486" s="219" t="s">
        <v>435</v>
      </c>
      <c r="C486" s="220" t="s">
        <v>394</v>
      </c>
      <c r="D486" s="221" t="s">
        <v>263</v>
      </c>
      <c r="E486" s="222">
        <v>1</v>
      </c>
      <c r="F486" s="206">
        <v>2500</v>
      </c>
      <c r="G486" s="224">
        <f>E486*F486</f>
        <v>2500</v>
      </c>
    </row>
    <row r="487" spans="1:7" s="166" customFormat="1">
      <c r="A487" s="176" t="s">
        <v>815</v>
      </c>
      <c r="B487" s="214" t="s">
        <v>437</v>
      </c>
      <c r="C487" s="214"/>
      <c r="D487" s="215"/>
      <c r="E487" s="215"/>
      <c r="F487" s="217"/>
      <c r="G487" s="188">
        <f>SUM(G488:G491)</f>
        <v>11603</v>
      </c>
    </row>
    <row r="488" spans="1:7" s="166" customFormat="1" ht="24">
      <c r="A488" s="218" t="s">
        <v>816</v>
      </c>
      <c r="B488" s="219" t="s">
        <v>439</v>
      </c>
      <c r="C488" s="219"/>
      <c r="D488" s="221" t="s">
        <v>263</v>
      </c>
      <c r="E488" s="222">
        <v>0</v>
      </c>
      <c r="F488" s="206">
        <v>0</v>
      </c>
      <c r="G488" s="224">
        <f>E488*F488</f>
        <v>0</v>
      </c>
    </row>
    <row r="489" spans="1:7" s="166" customFormat="1" ht="60">
      <c r="A489" s="218" t="s">
        <v>817</v>
      </c>
      <c r="B489" s="219" t="s">
        <v>441</v>
      </c>
      <c r="C489" s="220" t="s">
        <v>442</v>
      </c>
      <c r="D489" s="221" t="s">
        <v>263</v>
      </c>
      <c r="E489" s="222">
        <v>1</v>
      </c>
      <c r="F489" s="206">
        <v>11603</v>
      </c>
      <c r="G489" s="224">
        <f>E489*F489</f>
        <v>11603</v>
      </c>
    </row>
    <row r="490" spans="1:7" s="166" customFormat="1">
      <c r="A490" s="218" t="s">
        <v>818</v>
      </c>
      <c r="B490" s="219" t="s">
        <v>444</v>
      </c>
      <c r="C490" s="219"/>
      <c r="D490" s="221" t="s">
        <v>263</v>
      </c>
      <c r="E490" s="222">
        <v>0</v>
      </c>
      <c r="F490" s="206">
        <v>0</v>
      </c>
      <c r="G490" s="224">
        <f>E490*F490</f>
        <v>0</v>
      </c>
    </row>
    <row r="491" spans="1:7" s="166" customFormat="1">
      <c r="A491" s="218" t="s">
        <v>819</v>
      </c>
      <c r="B491" s="219" t="s">
        <v>258</v>
      </c>
      <c r="C491" s="219"/>
      <c r="D491" s="221" t="s">
        <v>263</v>
      </c>
      <c r="E491" s="222">
        <v>0</v>
      </c>
      <c r="F491" s="206">
        <v>0</v>
      </c>
      <c r="G491" s="224">
        <f>E491*F491</f>
        <v>0</v>
      </c>
    </row>
    <row r="492" spans="1:7" s="166" customFormat="1">
      <c r="A492" s="159" t="s">
        <v>795</v>
      </c>
      <c r="B492" s="228" t="s">
        <v>303</v>
      </c>
      <c r="C492" s="229"/>
      <c r="D492" s="230"/>
      <c r="E492" s="231"/>
      <c r="F492" s="232"/>
      <c r="G492" s="165">
        <f>G487+G481+G476+G472+G468</f>
        <v>42703</v>
      </c>
    </row>
    <row r="493" spans="1:7" s="166" customFormat="1">
      <c r="A493" s="125" t="s">
        <v>820</v>
      </c>
      <c r="B493" s="209"/>
      <c r="C493" s="210"/>
      <c r="D493" s="211"/>
      <c r="E493" s="212"/>
      <c r="F493" s="213"/>
      <c r="G493" s="192"/>
    </row>
    <row r="494" spans="1:7" s="166" customFormat="1">
      <c r="A494" s="176" t="s">
        <v>821</v>
      </c>
      <c r="B494" s="214" t="s">
        <v>397</v>
      </c>
      <c r="C494" s="214"/>
      <c r="D494" s="215"/>
      <c r="E494" s="216"/>
      <c r="F494" s="217"/>
      <c r="G494" s="188">
        <f>SUM(G495:G500)</f>
        <v>25400</v>
      </c>
    </row>
    <row r="495" spans="1:7" s="166" customFormat="1">
      <c r="A495" s="218" t="s">
        <v>400</v>
      </c>
      <c r="B495" s="219" t="s">
        <v>407</v>
      </c>
      <c r="C495" s="220" t="s">
        <v>229</v>
      </c>
      <c r="D495" s="221" t="s">
        <v>230</v>
      </c>
      <c r="E495" s="222">
        <v>40</v>
      </c>
      <c r="F495" s="206">
        <v>190</v>
      </c>
      <c r="G495" s="224">
        <f t="shared" ref="G495:G500" si="17">E495*F495</f>
        <v>7600</v>
      </c>
    </row>
    <row r="496" spans="1:7" s="166" customFormat="1">
      <c r="A496" s="180" t="s">
        <v>559</v>
      </c>
      <c r="B496" s="219" t="s">
        <v>407</v>
      </c>
      <c r="C496" s="146" t="s">
        <v>229</v>
      </c>
      <c r="D496" s="221" t="s">
        <v>230</v>
      </c>
      <c r="E496" s="222">
        <v>20</v>
      </c>
      <c r="F496" s="151">
        <v>190</v>
      </c>
      <c r="G496" s="224">
        <f t="shared" si="17"/>
        <v>3800</v>
      </c>
    </row>
    <row r="497" spans="1:7" s="166" customFormat="1">
      <c r="A497" s="218" t="s">
        <v>606</v>
      </c>
      <c r="B497" s="219" t="s">
        <v>407</v>
      </c>
      <c r="C497" s="146" t="s">
        <v>229</v>
      </c>
      <c r="D497" s="221" t="s">
        <v>230</v>
      </c>
      <c r="E497" s="222">
        <v>20</v>
      </c>
      <c r="F497" s="206">
        <v>190</v>
      </c>
      <c r="G497" s="224">
        <f t="shared" si="17"/>
        <v>3800</v>
      </c>
    </row>
    <row r="498" spans="1:7" s="166" customFormat="1">
      <c r="A498" s="218" t="s">
        <v>631</v>
      </c>
      <c r="B498" s="219" t="s">
        <v>407</v>
      </c>
      <c r="C498" s="146" t="s">
        <v>229</v>
      </c>
      <c r="D498" s="221" t="s">
        <v>230</v>
      </c>
      <c r="E498" s="222">
        <v>20</v>
      </c>
      <c r="F498" s="206">
        <v>190</v>
      </c>
      <c r="G498" s="224">
        <f t="shared" si="17"/>
        <v>3800</v>
      </c>
    </row>
    <row r="499" spans="1:7" s="166" customFormat="1">
      <c r="A499" s="218" t="s">
        <v>671</v>
      </c>
      <c r="B499" s="153" t="s">
        <v>407</v>
      </c>
      <c r="C499" s="146" t="s">
        <v>229</v>
      </c>
      <c r="D499" s="221" t="s">
        <v>230</v>
      </c>
      <c r="E499" s="222">
        <v>20</v>
      </c>
      <c r="F499" s="151">
        <v>190</v>
      </c>
      <c r="G499" s="224">
        <f t="shared" si="17"/>
        <v>3800</v>
      </c>
    </row>
    <row r="500" spans="1:7" s="166" customFormat="1">
      <c r="A500" s="218" t="s">
        <v>672</v>
      </c>
      <c r="B500" s="219" t="s">
        <v>407</v>
      </c>
      <c r="C500" s="146" t="s">
        <v>229</v>
      </c>
      <c r="D500" s="221" t="s">
        <v>230</v>
      </c>
      <c r="E500" s="222">
        <v>20</v>
      </c>
      <c r="F500" s="223">
        <v>130</v>
      </c>
      <c r="G500" s="224">
        <f t="shared" si="17"/>
        <v>2600</v>
      </c>
    </row>
    <row r="501" spans="1:7" s="166" customFormat="1">
      <c r="A501" s="176" t="s">
        <v>830</v>
      </c>
      <c r="B501" s="214" t="s">
        <v>260</v>
      </c>
      <c r="C501" s="214"/>
      <c r="D501" s="215"/>
      <c r="E501" s="216"/>
      <c r="F501" s="217"/>
      <c r="G501" s="188">
        <f>SUM(G502:G504)</f>
        <v>0</v>
      </c>
    </row>
    <row r="502" spans="1:7" s="166" customFormat="1">
      <c r="A502" s="218" t="s">
        <v>831</v>
      </c>
      <c r="B502" s="219" t="s">
        <v>412</v>
      </c>
      <c r="C502" s="219"/>
      <c r="D502" s="221" t="s">
        <v>263</v>
      </c>
      <c r="E502" s="222">
        <v>0</v>
      </c>
      <c r="F502" s="206">
        <v>0</v>
      </c>
      <c r="G502" s="224">
        <f>E502*F502</f>
        <v>0</v>
      </c>
    </row>
    <row r="503" spans="1:7" s="166" customFormat="1">
      <c r="A503" s="218" t="s">
        <v>832</v>
      </c>
      <c r="B503" s="219" t="s">
        <v>265</v>
      </c>
      <c r="C503" s="219"/>
      <c r="D503" s="221" t="s">
        <v>263</v>
      </c>
      <c r="E503" s="222">
        <v>0</v>
      </c>
      <c r="F503" s="206">
        <v>0</v>
      </c>
      <c r="G503" s="224">
        <f>E503*F503</f>
        <v>0</v>
      </c>
    </row>
    <row r="504" spans="1:7" s="166" customFormat="1">
      <c r="A504" s="218" t="s">
        <v>833</v>
      </c>
      <c r="B504" s="219" t="s">
        <v>415</v>
      </c>
      <c r="C504" s="219"/>
      <c r="D504" s="221" t="s">
        <v>263</v>
      </c>
      <c r="E504" s="222">
        <v>0</v>
      </c>
      <c r="F504" s="206">
        <v>0</v>
      </c>
      <c r="G504" s="224">
        <f>E504*F504</f>
        <v>0</v>
      </c>
    </row>
    <row r="505" spans="1:7" s="166" customFormat="1">
      <c r="A505" s="176" t="s">
        <v>834</v>
      </c>
      <c r="B505" s="214" t="s">
        <v>417</v>
      </c>
      <c r="C505" s="214"/>
      <c r="D505" s="215"/>
      <c r="E505" s="216"/>
      <c r="F505" s="217"/>
      <c r="G505" s="188">
        <f>SUM(G506:G509)</f>
        <v>0</v>
      </c>
    </row>
    <row r="506" spans="1:7" s="166" customFormat="1" ht="24">
      <c r="A506" s="218" t="s">
        <v>835</v>
      </c>
      <c r="B506" s="219" t="s">
        <v>419</v>
      </c>
      <c r="C506" s="219"/>
      <c r="D506" s="221" t="s">
        <v>230</v>
      </c>
      <c r="E506" s="222">
        <v>0</v>
      </c>
      <c r="F506" s="206">
        <v>0</v>
      </c>
      <c r="G506" s="224">
        <f>E506*F506</f>
        <v>0</v>
      </c>
    </row>
    <row r="507" spans="1:7" s="166" customFormat="1">
      <c r="A507" s="218" t="s">
        <v>836</v>
      </c>
      <c r="B507" s="219" t="s">
        <v>421</v>
      </c>
      <c r="C507" s="219"/>
      <c r="D507" s="221" t="s">
        <v>263</v>
      </c>
      <c r="E507" s="222">
        <v>0</v>
      </c>
      <c r="F507" s="206">
        <v>0</v>
      </c>
      <c r="G507" s="224">
        <f>E507*F507</f>
        <v>0</v>
      </c>
    </row>
    <row r="508" spans="1:7" s="166" customFormat="1">
      <c r="A508" s="218" t="s">
        <v>837</v>
      </c>
      <c r="B508" s="219" t="s">
        <v>423</v>
      </c>
      <c r="C508" s="219"/>
      <c r="D508" s="221" t="s">
        <v>230</v>
      </c>
      <c r="E508" s="222">
        <v>0</v>
      </c>
      <c r="F508" s="206">
        <v>0</v>
      </c>
      <c r="G508" s="224">
        <f>E508*F508</f>
        <v>0</v>
      </c>
    </row>
    <row r="509" spans="1:7" s="166" customFormat="1">
      <c r="A509" s="218" t="s">
        <v>838</v>
      </c>
      <c r="B509" s="219" t="s">
        <v>258</v>
      </c>
      <c r="C509" s="219"/>
      <c r="D509" s="221"/>
      <c r="E509" s="222">
        <v>0</v>
      </c>
      <c r="F509" s="206">
        <v>0</v>
      </c>
      <c r="G509" s="224">
        <v>0</v>
      </c>
    </row>
    <row r="510" spans="1:7" s="166" customFormat="1">
      <c r="A510" s="176" t="s">
        <v>839</v>
      </c>
      <c r="B510" s="214" t="s">
        <v>426</v>
      </c>
      <c r="C510" s="214"/>
      <c r="D510" s="215"/>
      <c r="E510" s="215"/>
      <c r="F510" s="217"/>
      <c r="G510" s="188">
        <f>SUM(G511:G515)</f>
        <v>2500</v>
      </c>
    </row>
    <row r="511" spans="1:7" s="166" customFormat="1">
      <c r="A511" s="218" t="s">
        <v>840</v>
      </c>
      <c r="B511" s="219" t="s">
        <v>428</v>
      </c>
      <c r="C511" s="219"/>
      <c r="D511" s="221" t="s">
        <v>263</v>
      </c>
      <c r="E511" s="222">
        <v>0</v>
      </c>
      <c r="F511" s="206">
        <v>0</v>
      </c>
      <c r="G511" s="224">
        <f>E511*F511</f>
        <v>0</v>
      </c>
    </row>
    <row r="512" spans="1:7" s="166" customFormat="1">
      <c r="A512" s="218" t="s">
        <v>841</v>
      </c>
      <c r="B512" s="219" t="s">
        <v>299</v>
      </c>
      <c r="C512" s="219"/>
      <c r="D512" s="221"/>
      <c r="E512" s="222"/>
      <c r="F512" s="206"/>
      <c r="G512" s="224">
        <f>E512*F512</f>
        <v>0</v>
      </c>
    </row>
    <row r="513" spans="1:7" s="166" customFormat="1" ht="36">
      <c r="A513" s="218" t="s">
        <v>842</v>
      </c>
      <c r="B513" s="219" t="s">
        <v>431</v>
      </c>
      <c r="C513" s="219"/>
      <c r="D513" s="221" t="s">
        <v>263</v>
      </c>
      <c r="E513" s="222">
        <v>0</v>
      </c>
      <c r="F513" s="206">
        <v>0</v>
      </c>
      <c r="G513" s="224">
        <f>E513*F513</f>
        <v>0</v>
      </c>
    </row>
    <row r="514" spans="1:7" s="166" customFormat="1">
      <c r="A514" s="218" t="s">
        <v>843</v>
      </c>
      <c r="B514" s="219" t="s">
        <v>433</v>
      </c>
      <c r="C514" s="219"/>
      <c r="D514" s="221"/>
      <c r="E514" s="222"/>
      <c r="F514" s="206"/>
      <c r="G514" s="224"/>
    </row>
    <row r="515" spans="1:7" s="166" customFormat="1" ht="24">
      <c r="A515" s="218" t="s">
        <v>844</v>
      </c>
      <c r="B515" s="219" t="s">
        <v>435</v>
      </c>
      <c r="C515" s="220" t="s">
        <v>394</v>
      </c>
      <c r="D515" s="221" t="s">
        <v>263</v>
      </c>
      <c r="E515" s="222">
        <v>1</v>
      </c>
      <c r="F515" s="206">
        <v>2500</v>
      </c>
      <c r="G515" s="224">
        <f>E515*F515</f>
        <v>2500</v>
      </c>
    </row>
    <row r="516" spans="1:7" s="166" customFormat="1">
      <c r="A516" s="176" t="s">
        <v>845</v>
      </c>
      <c r="B516" s="214" t="s">
        <v>437</v>
      </c>
      <c r="C516" s="214"/>
      <c r="D516" s="215"/>
      <c r="E516" s="215"/>
      <c r="F516" s="217"/>
      <c r="G516" s="188">
        <f>SUM(G517:G520)</f>
        <v>17164</v>
      </c>
    </row>
    <row r="517" spans="1:7" s="166" customFormat="1" ht="24">
      <c r="A517" s="218" t="s">
        <v>846</v>
      </c>
      <c r="B517" s="219" t="s">
        <v>439</v>
      </c>
      <c r="C517" s="219"/>
      <c r="D517" s="221" t="s">
        <v>263</v>
      </c>
      <c r="E517" s="222">
        <v>0</v>
      </c>
      <c r="F517" s="206">
        <v>0</v>
      </c>
      <c r="G517" s="224">
        <f>E517*F517</f>
        <v>0</v>
      </c>
    </row>
    <row r="518" spans="1:7" s="166" customFormat="1" ht="60">
      <c r="A518" s="218" t="s">
        <v>847</v>
      </c>
      <c r="B518" s="219" t="s">
        <v>441</v>
      </c>
      <c r="C518" s="220" t="s">
        <v>442</v>
      </c>
      <c r="D518" s="221" t="s">
        <v>263</v>
      </c>
      <c r="E518" s="222">
        <v>1</v>
      </c>
      <c r="F518" s="206">
        <v>17164</v>
      </c>
      <c r="G518" s="224">
        <f>E518*F518</f>
        <v>17164</v>
      </c>
    </row>
    <row r="519" spans="1:7" s="166" customFormat="1">
      <c r="A519" s="218" t="s">
        <v>848</v>
      </c>
      <c r="B519" s="219" t="s">
        <v>444</v>
      </c>
      <c r="C519" s="219"/>
      <c r="D519" s="221" t="s">
        <v>263</v>
      </c>
      <c r="E519" s="222">
        <v>0</v>
      </c>
      <c r="F519" s="206">
        <v>0</v>
      </c>
      <c r="G519" s="224">
        <f>E519*F519</f>
        <v>0</v>
      </c>
    </row>
    <row r="520" spans="1:7" s="166" customFormat="1">
      <c r="A520" s="218" t="s">
        <v>849</v>
      </c>
      <c r="B520" s="219" t="s">
        <v>258</v>
      </c>
      <c r="C520" s="219"/>
      <c r="D520" s="221" t="s">
        <v>263</v>
      </c>
      <c r="E520" s="222">
        <v>0</v>
      </c>
      <c r="F520" s="206">
        <v>0</v>
      </c>
      <c r="G520" s="224">
        <f>E520*F520</f>
        <v>0</v>
      </c>
    </row>
    <row r="521" spans="1:7" s="166" customFormat="1">
      <c r="A521" s="159" t="s">
        <v>820</v>
      </c>
      <c r="B521" s="228" t="s">
        <v>303</v>
      </c>
      <c r="C521" s="229"/>
      <c r="D521" s="230"/>
      <c r="E521" s="231"/>
      <c r="F521" s="232"/>
      <c r="G521" s="165">
        <f>G516+G510+G505+G501+G494</f>
        <v>45064</v>
      </c>
    </row>
    <row r="522" spans="1:7" s="166" customFormat="1">
      <c r="A522" s="125" t="s">
        <v>850</v>
      </c>
      <c r="B522" s="209"/>
      <c r="C522" s="210"/>
      <c r="D522" s="211"/>
      <c r="E522" s="212"/>
      <c r="F522" s="213"/>
      <c r="G522" s="192"/>
    </row>
    <row r="523" spans="1:7" s="166" customFormat="1">
      <c r="A523" s="176" t="s">
        <v>851</v>
      </c>
      <c r="B523" s="214" t="s">
        <v>397</v>
      </c>
      <c r="C523" s="214"/>
      <c r="D523" s="215"/>
      <c r="E523" s="216"/>
      <c r="F523" s="217"/>
      <c r="G523" s="188">
        <f>SUM(G524:G527)</f>
        <v>63750</v>
      </c>
    </row>
    <row r="524" spans="1:7" s="166" customFormat="1">
      <c r="A524" s="218" t="s">
        <v>825</v>
      </c>
      <c r="B524" s="219" t="s">
        <v>826</v>
      </c>
      <c r="C524" s="220" t="s">
        <v>229</v>
      </c>
      <c r="D524" s="221" t="s">
        <v>230</v>
      </c>
      <c r="E524" s="222">
        <v>150</v>
      </c>
      <c r="F524" s="223">
        <v>185</v>
      </c>
      <c r="G524" s="224">
        <f>E524*F524</f>
        <v>27750</v>
      </c>
    </row>
    <row r="525" spans="1:7" s="166" customFormat="1">
      <c r="A525" s="218" t="s">
        <v>400</v>
      </c>
      <c r="B525" s="219" t="s">
        <v>402</v>
      </c>
      <c r="C525" s="220" t="s">
        <v>229</v>
      </c>
      <c r="D525" s="221" t="s">
        <v>230</v>
      </c>
      <c r="E525" s="222">
        <v>100</v>
      </c>
      <c r="F525" s="206">
        <v>120</v>
      </c>
      <c r="G525" s="224">
        <f>E525*F525</f>
        <v>12000</v>
      </c>
    </row>
    <row r="526" spans="1:7" s="166" customFormat="1">
      <c r="A526" s="218" t="s">
        <v>451</v>
      </c>
      <c r="B526" s="219" t="s">
        <v>402</v>
      </c>
      <c r="C526" s="220" t="s">
        <v>229</v>
      </c>
      <c r="D526" s="221" t="s">
        <v>230</v>
      </c>
      <c r="E526" s="222">
        <v>100</v>
      </c>
      <c r="F526" s="206">
        <v>120</v>
      </c>
      <c r="G526" s="224">
        <f>E526*F526</f>
        <v>12000</v>
      </c>
    </row>
    <row r="527" spans="1:7" s="166" customFormat="1">
      <c r="A527" s="218" t="s">
        <v>481</v>
      </c>
      <c r="B527" s="219" t="s">
        <v>402</v>
      </c>
      <c r="C527" s="220" t="s">
        <v>229</v>
      </c>
      <c r="D527" s="221" t="s">
        <v>230</v>
      </c>
      <c r="E527" s="222">
        <v>100</v>
      </c>
      <c r="F527" s="206">
        <v>120</v>
      </c>
      <c r="G527" s="224">
        <f>E527*F527</f>
        <v>12000</v>
      </c>
    </row>
    <row r="528" spans="1:7" s="166" customFormat="1">
      <c r="A528" s="176" t="s">
        <v>858</v>
      </c>
      <c r="B528" s="214" t="s">
        <v>260</v>
      </c>
      <c r="C528" s="214"/>
      <c r="D528" s="215"/>
      <c r="E528" s="216"/>
      <c r="F528" s="217"/>
      <c r="G528" s="188">
        <f>SUM(G529:G531)</f>
        <v>0</v>
      </c>
    </row>
    <row r="529" spans="1:7" s="166" customFormat="1">
      <c r="A529" s="218" t="s">
        <v>859</v>
      </c>
      <c r="B529" s="219" t="s">
        <v>412</v>
      </c>
      <c r="C529" s="219"/>
      <c r="D529" s="221" t="s">
        <v>263</v>
      </c>
      <c r="E529" s="222">
        <v>0</v>
      </c>
      <c r="F529" s="206">
        <v>0</v>
      </c>
      <c r="G529" s="224">
        <f>E529*F529</f>
        <v>0</v>
      </c>
    </row>
    <row r="530" spans="1:7" s="166" customFormat="1">
      <c r="A530" s="218" t="s">
        <v>860</v>
      </c>
      <c r="B530" s="219" t="s">
        <v>265</v>
      </c>
      <c r="C530" s="219"/>
      <c r="D530" s="221" t="s">
        <v>263</v>
      </c>
      <c r="E530" s="222">
        <v>0</v>
      </c>
      <c r="F530" s="206">
        <v>0</v>
      </c>
      <c r="G530" s="224">
        <f>E530*F530</f>
        <v>0</v>
      </c>
    </row>
    <row r="531" spans="1:7" s="166" customFormat="1">
      <c r="A531" s="218" t="s">
        <v>861</v>
      </c>
      <c r="B531" s="219" t="s">
        <v>415</v>
      </c>
      <c r="C531" s="219"/>
      <c r="D531" s="221" t="s">
        <v>263</v>
      </c>
      <c r="E531" s="222">
        <v>0</v>
      </c>
      <c r="F531" s="206">
        <v>0</v>
      </c>
      <c r="G531" s="224">
        <f>E531*F531</f>
        <v>0</v>
      </c>
    </row>
    <row r="532" spans="1:7" s="166" customFormat="1">
      <c r="A532" s="176" t="s">
        <v>862</v>
      </c>
      <c r="B532" s="214" t="s">
        <v>417</v>
      </c>
      <c r="C532" s="214"/>
      <c r="D532" s="215"/>
      <c r="E532" s="216"/>
      <c r="F532" s="217"/>
      <c r="G532" s="188">
        <f>SUM(G533:G536)</f>
        <v>0</v>
      </c>
    </row>
    <row r="533" spans="1:7" s="166" customFormat="1" ht="24">
      <c r="A533" s="218" t="s">
        <v>863</v>
      </c>
      <c r="B533" s="219" t="s">
        <v>419</v>
      </c>
      <c r="C533" s="219"/>
      <c r="D533" s="221" t="s">
        <v>230</v>
      </c>
      <c r="E533" s="222">
        <v>0</v>
      </c>
      <c r="F533" s="206">
        <v>0</v>
      </c>
      <c r="G533" s="224">
        <f>E533*F533</f>
        <v>0</v>
      </c>
    </row>
    <row r="534" spans="1:7" s="166" customFormat="1">
      <c r="A534" s="218" t="s">
        <v>864</v>
      </c>
      <c r="B534" s="219" t="s">
        <v>421</v>
      </c>
      <c r="C534" s="219"/>
      <c r="D534" s="221" t="s">
        <v>263</v>
      </c>
      <c r="E534" s="222">
        <v>0</v>
      </c>
      <c r="F534" s="206">
        <v>0</v>
      </c>
      <c r="G534" s="224">
        <f>E534*F534</f>
        <v>0</v>
      </c>
    </row>
    <row r="535" spans="1:7" s="166" customFormat="1">
      <c r="A535" s="218" t="s">
        <v>865</v>
      </c>
      <c r="B535" s="219" t="s">
        <v>423</v>
      </c>
      <c r="C535" s="219"/>
      <c r="D535" s="221" t="s">
        <v>230</v>
      </c>
      <c r="E535" s="222">
        <v>0</v>
      </c>
      <c r="F535" s="206">
        <v>0</v>
      </c>
      <c r="G535" s="224">
        <f>E535*F535</f>
        <v>0</v>
      </c>
    </row>
    <row r="536" spans="1:7" s="166" customFormat="1">
      <c r="A536" s="218" t="s">
        <v>866</v>
      </c>
      <c r="B536" s="219" t="s">
        <v>258</v>
      </c>
      <c r="C536" s="219"/>
      <c r="D536" s="221"/>
      <c r="E536" s="222">
        <v>0</v>
      </c>
      <c r="F536" s="206">
        <v>0</v>
      </c>
      <c r="G536" s="224">
        <v>0</v>
      </c>
    </row>
    <row r="537" spans="1:7" s="166" customFormat="1">
      <c r="A537" s="176" t="s">
        <v>867</v>
      </c>
      <c r="B537" s="214" t="s">
        <v>426</v>
      </c>
      <c r="C537" s="214"/>
      <c r="D537" s="215"/>
      <c r="E537" s="215"/>
      <c r="F537" s="217"/>
      <c r="G537" s="188">
        <f>SUM(G538:G542)</f>
        <v>3000</v>
      </c>
    </row>
    <row r="538" spans="1:7" s="166" customFormat="1">
      <c r="A538" s="218" t="s">
        <v>868</v>
      </c>
      <c r="B538" s="219" t="s">
        <v>428</v>
      </c>
      <c r="C538" s="219"/>
      <c r="D538" s="221" t="s">
        <v>263</v>
      </c>
      <c r="E538" s="222">
        <v>0</v>
      </c>
      <c r="F538" s="206">
        <v>0</v>
      </c>
      <c r="G538" s="224">
        <f>E538*F538</f>
        <v>0</v>
      </c>
    </row>
    <row r="539" spans="1:7" s="166" customFormat="1">
      <c r="A539" s="218" t="s">
        <v>869</v>
      </c>
      <c r="B539" s="219" t="s">
        <v>299</v>
      </c>
      <c r="C539" s="219"/>
      <c r="D539" s="221"/>
      <c r="E539" s="222"/>
      <c r="F539" s="206"/>
      <c r="G539" s="224">
        <f>E539*F539</f>
        <v>0</v>
      </c>
    </row>
    <row r="540" spans="1:7" s="166" customFormat="1" ht="36">
      <c r="A540" s="218" t="s">
        <v>870</v>
      </c>
      <c r="B540" s="219" t="s">
        <v>431</v>
      </c>
      <c r="C540" s="219"/>
      <c r="D540" s="221" t="s">
        <v>263</v>
      </c>
      <c r="E540" s="222">
        <v>0</v>
      </c>
      <c r="F540" s="206">
        <v>0</v>
      </c>
      <c r="G540" s="224">
        <f>E540*F540</f>
        <v>0</v>
      </c>
    </row>
    <row r="541" spans="1:7" s="166" customFormat="1">
      <c r="A541" s="218" t="s">
        <v>871</v>
      </c>
      <c r="B541" s="219" t="s">
        <v>433</v>
      </c>
      <c r="C541" s="219"/>
      <c r="D541" s="221"/>
      <c r="E541" s="222"/>
      <c r="F541" s="206"/>
      <c r="G541" s="224"/>
    </row>
    <row r="542" spans="1:7" s="166" customFormat="1" ht="24">
      <c r="A542" s="218" t="s">
        <v>872</v>
      </c>
      <c r="B542" s="219" t="s">
        <v>435</v>
      </c>
      <c r="C542" s="220" t="s">
        <v>394</v>
      </c>
      <c r="D542" s="221" t="s">
        <v>263</v>
      </c>
      <c r="E542" s="222">
        <v>1</v>
      </c>
      <c r="F542" s="206">
        <v>3000</v>
      </c>
      <c r="G542" s="224">
        <f>E542*F542</f>
        <v>3000</v>
      </c>
    </row>
    <row r="543" spans="1:7" s="166" customFormat="1">
      <c r="A543" s="176" t="s">
        <v>873</v>
      </c>
      <c r="B543" s="214" t="s">
        <v>437</v>
      </c>
      <c r="C543" s="214"/>
      <c r="D543" s="215"/>
      <c r="E543" s="215"/>
      <c r="F543" s="217"/>
      <c r="G543" s="188">
        <f>SUM(G544:G547)</f>
        <v>58869</v>
      </c>
    </row>
    <row r="544" spans="1:7" s="166" customFormat="1" ht="24">
      <c r="A544" s="218" t="s">
        <v>874</v>
      </c>
      <c r="B544" s="219" t="s">
        <v>439</v>
      </c>
      <c r="C544" s="219"/>
      <c r="D544" s="221" t="s">
        <v>263</v>
      </c>
      <c r="E544" s="222">
        <v>0</v>
      </c>
      <c r="F544" s="206">
        <v>0</v>
      </c>
      <c r="G544" s="224">
        <f>E544*F544</f>
        <v>0</v>
      </c>
    </row>
    <row r="545" spans="1:7" s="166" customFormat="1" ht="60">
      <c r="A545" s="218" t="s">
        <v>875</v>
      </c>
      <c r="B545" s="219" t="s">
        <v>441</v>
      </c>
      <c r="C545" s="220" t="s">
        <v>442</v>
      </c>
      <c r="D545" s="221" t="s">
        <v>263</v>
      </c>
      <c r="E545" s="222">
        <v>1</v>
      </c>
      <c r="F545" s="206">
        <v>58869</v>
      </c>
      <c r="G545" s="224">
        <f>E545*F545</f>
        <v>58869</v>
      </c>
    </row>
    <row r="546" spans="1:7" s="166" customFormat="1">
      <c r="A546" s="218" t="s">
        <v>876</v>
      </c>
      <c r="B546" s="219" t="s">
        <v>444</v>
      </c>
      <c r="C546" s="219"/>
      <c r="D546" s="221" t="s">
        <v>263</v>
      </c>
      <c r="E546" s="222">
        <v>0</v>
      </c>
      <c r="F546" s="206">
        <v>0</v>
      </c>
      <c r="G546" s="224">
        <f>E546*F546</f>
        <v>0</v>
      </c>
    </row>
    <row r="547" spans="1:7" s="166" customFormat="1">
      <c r="A547" s="218" t="s">
        <v>877</v>
      </c>
      <c r="B547" s="219" t="s">
        <v>258</v>
      </c>
      <c r="C547" s="219"/>
      <c r="D547" s="221" t="s">
        <v>263</v>
      </c>
      <c r="E547" s="222">
        <v>0</v>
      </c>
      <c r="F547" s="206">
        <v>0</v>
      </c>
      <c r="G547" s="224">
        <f>E547*F547</f>
        <v>0</v>
      </c>
    </row>
    <row r="548" spans="1:7" s="166" customFormat="1">
      <c r="A548" s="159" t="s">
        <v>850</v>
      </c>
      <c r="B548" s="228" t="s">
        <v>303</v>
      </c>
      <c r="C548" s="229"/>
      <c r="D548" s="230"/>
      <c r="E548" s="231"/>
      <c r="F548" s="232"/>
      <c r="G548" s="165">
        <f>G543+G537+G532+G528+G523</f>
        <v>125619</v>
      </c>
    </row>
    <row r="549" spans="1:7" s="132" customFormat="1">
      <c r="A549" s="125"/>
      <c r="B549" s="126" t="s">
        <v>878</v>
      </c>
      <c r="C549" s="127"/>
      <c r="D549" s="126"/>
      <c r="E549" s="129"/>
      <c r="F549" s="234"/>
      <c r="G549" s="235">
        <f>G521+G492+G466+G438+G406+G373+G337+G301+G265+G229+G192+G163+G131+G98+G86+G72+G45+G548</f>
        <v>4038723</v>
      </c>
    </row>
    <row r="550" spans="1:7" s="242" customFormat="1" ht="15">
      <c r="A550" s="236"/>
      <c r="B550" s="237"/>
      <c r="C550" s="238"/>
      <c r="D550" s="239"/>
      <c r="E550" s="240"/>
      <c r="F550" s="240"/>
      <c r="G550" s="241"/>
    </row>
    <row r="551" spans="1:7" s="242" customFormat="1" ht="15">
      <c r="A551" s="236"/>
      <c r="B551" s="237"/>
      <c r="C551" s="238"/>
      <c r="D551" s="239"/>
      <c r="E551" s="240"/>
      <c r="F551" s="240"/>
      <c r="G551" s="241"/>
    </row>
    <row r="552" spans="1:7" s="242" customFormat="1" ht="15">
      <c r="A552" s="236"/>
      <c r="B552" s="237"/>
      <c r="C552" s="238"/>
      <c r="D552" s="239"/>
      <c r="E552" s="240"/>
      <c r="F552" s="240"/>
      <c r="G552" s="241"/>
    </row>
    <row r="553" spans="1:7" s="242" customFormat="1" ht="15">
      <c r="A553" s="236"/>
      <c r="B553" s="237"/>
      <c r="C553" s="238"/>
      <c r="D553" s="239"/>
      <c r="E553" s="240"/>
      <c r="F553" s="240"/>
      <c r="G553" s="241"/>
    </row>
    <row r="554" spans="1:7" s="242" customFormat="1" ht="15">
      <c r="A554" s="236"/>
      <c r="B554" s="237"/>
      <c r="C554" s="238"/>
      <c r="D554" s="239"/>
      <c r="E554" s="240"/>
      <c r="F554" s="240"/>
      <c r="G554" s="241"/>
    </row>
    <row r="555" spans="1:7" s="242" customFormat="1" ht="15">
      <c r="A555" s="236"/>
      <c r="B555" s="237"/>
      <c r="C555" s="238"/>
      <c r="D555" s="239"/>
      <c r="E555" s="240"/>
      <c r="F555" s="240"/>
      <c r="G555" s="241"/>
    </row>
    <row r="556" spans="1:7" s="242" customFormat="1" ht="15">
      <c r="A556" s="236"/>
      <c r="B556" s="237"/>
      <c r="C556" s="238"/>
      <c r="D556" s="239"/>
      <c r="E556" s="240"/>
      <c r="F556" s="240"/>
      <c r="G556" s="241"/>
    </row>
    <row r="557" spans="1:7" s="242" customFormat="1" ht="15">
      <c r="A557" s="236"/>
      <c r="B557" s="237"/>
      <c r="C557" s="238"/>
      <c r="D557" s="239"/>
      <c r="E557" s="240"/>
      <c r="F557" s="240"/>
      <c r="G557" s="241"/>
    </row>
    <row r="558" spans="1:7" s="242" customFormat="1" ht="15">
      <c r="A558" s="236"/>
      <c r="B558" s="237"/>
      <c r="C558" s="238"/>
      <c r="D558" s="239"/>
      <c r="E558" s="240"/>
      <c r="F558" s="240"/>
      <c r="G558" s="241"/>
    </row>
    <row r="559" spans="1:7" s="242" customFormat="1" ht="15">
      <c r="A559" s="236"/>
      <c r="B559" s="237"/>
      <c r="C559" s="238"/>
      <c r="D559" s="239"/>
      <c r="E559" s="240"/>
      <c r="F559" s="240"/>
      <c r="G559" s="241"/>
    </row>
    <row r="560" spans="1:7" s="242" customFormat="1" ht="15">
      <c r="A560" s="236"/>
      <c r="B560" s="237"/>
      <c r="C560" s="238"/>
      <c r="D560" s="239"/>
      <c r="E560" s="240"/>
      <c r="F560" s="240"/>
      <c r="G560" s="241"/>
    </row>
    <row r="561" spans="1:7" s="242" customFormat="1" ht="15">
      <c r="A561" s="236"/>
      <c r="B561" s="237"/>
      <c r="C561" s="238"/>
      <c r="D561" s="239"/>
      <c r="E561" s="240"/>
      <c r="F561" s="240"/>
      <c r="G561" s="241"/>
    </row>
    <row r="562" spans="1:7" s="242" customFormat="1" ht="15">
      <c r="A562" s="236"/>
      <c r="B562" s="237"/>
      <c r="C562" s="238"/>
      <c r="D562" s="239"/>
      <c r="E562" s="240"/>
      <c r="F562" s="240"/>
      <c r="G562" s="241"/>
    </row>
    <row r="563" spans="1:7" s="242" customFormat="1" ht="15">
      <c r="A563" s="236"/>
      <c r="B563" s="237"/>
      <c r="C563" s="238"/>
      <c r="D563" s="239"/>
      <c r="E563" s="240"/>
      <c r="F563" s="240"/>
      <c r="G563" s="241"/>
    </row>
    <row r="564" spans="1:7" s="242" customFormat="1" ht="15">
      <c r="A564" s="236"/>
      <c r="B564" s="237"/>
      <c r="C564" s="238"/>
      <c r="D564" s="239"/>
      <c r="E564" s="240"/>
      <c r="F564" s="240"/>
      <c r="G564" s="241"/>
    </row>
    <row r="565" spans="1:7" s="242" customFormat="1" ht="15">
      <c r="A565" s="236"/>
      <c r="B565" s="237"/>
      <c r="C565" s="238"/>
      <c r="D565" s="239"/>
      <c r="E565" s="240"/>
      <c r="F565" s="240"/>
      <c r="G565" s="241"/>
    </row>
    <row r="566" spans="1:7" s="242" customFormat="1" ht="15">
      <c r="A566" s="236"/>
      <c r="B566" s="237"/>
      <c r="C566" s="238"/>
      <c r="D566" s="239"/>
      <c r="E566" s="240"/>
      <c r="F566" s="240"/>
      <c r="G566" s="241"/>
    </row>
    <row r="567" spans="1:7" s="242" customFormat="1" ht="15">
      <c r="A567" s="236"/>
      <c r="B567" s="237"/>
      <c r="C567" s="238"/>
      <c r="D567" s="239"/>
      <c r="E567" s="240"/>
      <c r="F567" s="240"/>
      <c r="G567" s="241"/>
    </row>
    <row r="568" spans="1:7" s="242" customFormat="1" ht="15">
      <c r="A568" s="236"/>
      <c r="B568" s="237"/>
      <c r="C568" s="238"/>
      <c r="D568" s="239"/>
      <c r="E568" s="240"/>
      <c r="F568" s="240"/>
      <c r="G568" s="241"/>
    </row>
    <row r="569" spans="1:7" s="242" customFormat="1" ht="15">
      <c r="A569" s="236"/>
      <c r="B569" s="237"/>
      <c r="C569" s="238"/>
      <c r="D569" s="239"/>
      <c r="E569" s="240"/>
      <c r="F569" s="240"/>
      <c r="G569" s="241"/>
    </row>
    <row r="570" spans="1:7" s="242" customFormat="1" ht="15">
      <c r="A570" s="236"/>
      <c r="B570" s="237"/>
      <c r="C570" s="238"/>
      <c r="D570" s="239"/>
      <c r="E570" s="240"/>
      <c r="F570" s="240"/>
      <c r="G570" s="241"/>
    </row>
    <row r="571" spans="1:7" s="242" customFormat="1" ht="15">
      <c r="A571" s="236"/>
      <c r="B571" s="237"/>
      <c r="C571" s="238"/>
      <c r="D571" s="239"/>
      <c r="E571" s="240"/>
      <c r="F571" s="240"/>
      <c r="G571" s="241"/>
    </row>
    <row r="572" spans="1:7" s="242" customFormat="1" ht="15">
      <c r="A572" s="236"/>
      <c r="B572" s="237"/>
      <c r="C572" s="238"/>
      <c r="D572" s="239"/>
      <c r="E572" s="240"/>
      <c r="F572" s="240"/>
      <c r="G572" s="241"/>
    </row>
    <row r="573" spans="1:7" s="242" customFormat="1" ht="15">
      <c r="A573" s="236"/>
      <c r="B573" s="237"/>
      <c r="C573" s="238"/>
      <c r="D573" s="239"/>
      <c r="E573" s="240"/>
      <c r="F573" s="240"/>
      <c r="G573" s="241"/>
    </row>
    <row r="574" spans="1:7" s="242" customFormat="1" ht="15">
      <c r="A574" s="236"/>
      <c r="B574" s="237"/>
      <c r="C574" s="238"/>
      <c r="D574" s="239"/>
      <c r="E574" s="240"/>
      <c r="F574" s="240"/>
      <c r="G574" s="241"/>
    </row>
    <row r="575" spans="1:7" s="242" customFormat="1" ht="15">
      <c r="A575" s="236"/>
      <c r="B575" s="237"/>
      <c r="C575" s="238"/>
      <c r="D575" s="239"/>
      <c r="E575" s="240"/>
      <c r="F575" s="240"/>
      <c r="G575" s="241"/>
    </row>
    <row r="576" spans="1:7" s="242" customFormat="1" ht="15">
      <c r="A576" s="236"/>
      <c r="B576" s="237"/>
      <c r="C576" s="238"/>
      <c r="D576" s="239"/>
      <c r="E576" s="240"/>
      <c r="F576" s="240"/>
      <c r="G576" s="241"/>
    </row>
    <row r="577" spans="1:7" s="242" customFormat="1" ht="15">
      <c r="A577" s="236"/>
      <c r="B577" s="237"/>
      <c r="C577" s="238"/>
      <c r="D577" s="239"/>
      <c r="E577" s="240"/>
      <c r="F577" s="240"/>
      <c r="G577" s="241"/>
    </row>
    <row r="578" spans="1:7" s="242" customFormat="1" ht="15">
      <c r="A578" s="236"/>
      <c r="B578" s="237"/>
      <c r="C578" s="238"/>
      <c r="D578" s="239"/>
      <c r="E578" s="240"/>
      <c r="F578" s="240"/>
      <c r="G578" s="241"/>
    </row>
    <row r="579" spans="1:7" s="242" customFormat="1" ht="15">
      <c r="A579" s="236"/>
      <c r="B579" s="237"/>
      <c r="C579" s="238"/>
      <c r="D579" s="239"/>
      <c r="E579" s="240"/>
      <c r="F579" s="240"/>
      <c r="G579" s="241"/>
    </row>
    <row r="580" spans="1:7" s="242" customFormat="1" ht="15">
      <c r="A580" s="236"/>
      <c r="B580" s="237"/>
      <c r="C580" s="238"/>
      <c r="D580" s="239"/>
      <c r="E580" s="240"/>
      <c r="F580" s="240"/>
      <c r="G580" s="241"/>
    </row>
    <row r="581" spans="1:7" s="242" customFormat="1" ht="15">
      <c r="A581" s="236"/>
      <c r="B581" s="237"/>
      <c r="C581" s="238"/>
      <c r="D581" s="239"/>
      <c r="E581" s="240"/>
      <c r="F581" s="240"/>
      <c r="G581" s="241"/>
    </row>
    <row r="582" spans="1:7" s="242" customFormat="1" ht="15">
      <c r="A582" s="236"/>
      <c r="B582" s="237"/>
      <c r="C582" s="238"/>
      <c r="D582" s="239"/>
      <c r="E582" s="240"/>
      <c r="F582" s="240"/>
      <c r="G582" s="241"/>
    </row>
    <row r="583" spans="1:7" s="242" customFormat="1" ht="15">
      <c r="A583" s="236"/>
      <c r="B583" s="237"/>
      <c r="C583" s="238"/>
      <c r="D583" s="239"/>
      <c r="E583" s="240"/>
      <c r="F583" s="240"/>
      <c r="G583" s="241"/>
    </row>
    <row r="584" spans="1:7" s="242" customFormat="1" ht="15">
      <c r="A584" s="236"/>
      <c r="B584" s="237"/>
      <c r="C584" s="238"/>
      <c r="D584" s="239"/>
      <c r="E584" s="240"/>
      <c r="F584" s="240"/>
      <c r="G584" s="241"/>
    </row>
    <row r="585" spans="1:7" s="242" customFormat="1" ht="15">
      <c r="A585" s="236"/>
      <c r="B585" s="237"/>
      <c r="C585" s="238"/>
      <c r="D585" s="239"/>
      <c r="E585" s="240"/>
      <c r="F585" s="240"/>
      <c r="G585" s="241"/>
    </row>
    <row r="586" spans="1:7" s="242" customFormat="1" ht="15">
      <c r="A586" s="236"/>
      <c r="B586" s="237"/>
      <c r="C586" s="238"/>
      <c r="D586" s="239"/>
      <c r="E586" s="240"/>
      <c r="F586" s="240"/>
      <c r="G586" s="241"/>
    </row>
    <row r="587" spans="1:7" s="242" customFormat="1" ht="15">
      <c r="A587" s="236"/>
      <c r="B587" s="237"/>
      <c r="C587" s="238"/>
      <c r="D587" s="239"/>
      <c r="E587" s="240"/>
      <c r="F587" s="240"/>
      <c r="G587" s="241"/>
    </row>
    <row r="588" spans="1:7" s="242" customFormat="1" ht="15">
      <c r="A588" s="236"/>
      <c r="B588" s="237"/>
      <c r="C588" s="238"/>
      <c r="D588" s="239"/>
      <c r="E588" s="240"/>
      <c r="F588" s="240"/>
      <c r="G588" s="241"/>
    </row>
    <row r="589" spans="1:7" s="242" customFormat="1" ht="15">
      <c r="A589" s="236"/>
      <c r="B589" s="237"/>
      <c r="C589" s="238"/>
      <c r="D589" s="239"/>
      <c r="E589" s="240"/>
      <c r="F589" s="240"/>
      <c r="G589" s="241"/>
    </row>
    <row r="590" spans="1:7" s="242" customFormat="1" ht="15">
      <c r="A590" s="236"/>
      <c r="B590" s="237"/>
      <c r="C590" s="238"/>
      <c r="D590" s="239"/>
      <c r="E590" s="240"/>
      <c r="F590" s="240"/>
      <c r="G590" s="241"/>
    </row>
    <row r="591" spans="1:7" s="242" customFormat="1" ht="15">
      <c r="A591" s="236"/>
      <c r="B591" s="237"/>
      <c r="C591" s="238"/>
      <c r="D591" s="239"/>
      <c r="E591" s="240"/>
      <c r="F591" s="240"/>
      <c r="G591" s="241"/>
    </row>
    <row r="592" spans="1:7" s="242" customFormat="1" ht="15">
      <c r="A592" s="236"/>
      <c r="B592" s="237"/>
      <c r="C592" s="238"/>
      <c r="D592" s="239"/>
      <c r="E592" s="240"/>
      <c r="F592" s="240"/>
      <c r="G592" s="241"/>
    </row>
    <row r="593" spans="1:7" s="242" customFormat="1" ht="15">
      <c r="A593" s="236"/>
      <c r="B593" s="237"/>
      <c r="C593" s="238"/>
      <c r="D593" s="239"/>
      <c r="E593" s="240"/>
      <c r="F593" s="240"/>
      <c r="G593" s="241"/>
    </row>
    <row r="594" spans="1:7" s="242" customFormat="1" ht="15">
      <c r="A594" s="236"/>
      <c r="B594" s="237"/>
      <c r="C594" s="238"/>
      <c r="D594" s="239"/>
      <c r="E594" s="240"/>
      <c r="F594" s="240"/>
      <c r="G594" s="241"/>
    </row>
    <row r="595" spans="1:7" s="242" customFormat="1" ht="15">
      <c r="A595" s="236"/>
      <c r="B595" s="237"/>
      <c r="C595" s="238"/>
      <c r="D595" s="239"/>
      <c r="E595" s="240"/>
      <c r="F595" s="240"/>
      <c r="G595" s="241"/>
    </row>
    <row r="596" spans="1:7" s="242" customFormat="1" ht="15">
      <c r="A596" s="236"/>
      <c r="B596" s="237"/>
      <c r="C596" s="238"/>
      <c r="D596" s="239"/>
      <c r="E596" s="240"/>
      <c r="F596" s="240"/>
      <c r="G596" s="241"/>
    </row>
    <row r="597" spans="1:7" s="242" customFormat="1" ht="15">
      <c r="A597" s="236"/>
      <c r="B597" s="237"/>
      <c r="C597" s="238"/>
      <c r="D597" s="239"/>
      <c r="E597" s="240"/>
      <c r="F597" s="240"/>
      <c r="G597" s="241"/>
    </row>
    <row r="598" spans="1:7" s="242" customFormat="1" ht="15">
      <c r="A598" s="236"/>
      <c r="B598" s="237"/>
      <c r="C598" s="238"/>
      <c r="D598" s="239"/>
      <c r="E598" s="240"/>
      <c r="F598" s="240"/>
      <c r="G598" s="241"/>
    </row>
    <row r="599" spans="1:7" s="242" customFormat="1" ht="15">
      <c r="A599" s="236"/>
      <c r="B599" s="237"/>
      <c r="C599" s="238"/>
      <c r="D599" s="239"/>
      <c r="E599" s="240"/>
      <c r="F599" s="240"/>
      <c r="G599" s="241"/>
    </row>
    <row r="600" spans="1:7" s="242" customFormat="1" ht="15">
      <c r="A600" s="236"/>
      <c r="B600" s="237"/>
      <c r="C600" s="238"/>
      <c r="D600" s="239"/>
      <c r="E600" s="240"/>
      <c r="F600" s="240"/>
      <c r="G600" s="241"/>
    </row>
    <row r="601" spans="1:7" s="242" customFormat="1" ht="15">
      <c r="A601" s="236"/>
      <c r="B601" s="237"/>
      <c r="C601" s="238"/>
      <c r="D601" s="239"/>
      <c r="E601" s="240"/>
      <c r="F601" s="240"/>
      <c r="G601" s="241"/>
    </row>
    <row r="602" spans="1:7" s="242" customFormat="1" ht="15">
      <c r="A602" s="236"/>
      <c r="B602" s="237"/>
      <c r="C602" s="238"/>
      <c r="D602" s="239"/>
      <c r="E602" s="240"/>
      <c r="F602" s="240"/>
      <c r="G602" s="241"/>
    </row>
    <row r="603" spans="1:7" s="242" customFormat="1" ht="15">
      <c r="A603" s="236"/>
      <c r="B603" s="237"/>
      <c r="C603" s="238"/>
      <c r="D603" s="239"/>
      <c r="E603" s="240"/>
      <c r="F603" s="240"/>
      <c r="G603" s="241"/>
    </row>
    <row r="604" spans="1:7" s="242" customFormat="1" ht="15">
      <c r="A604" s="236"/>
      <c r="B604" s="237"/>
      <c r="C604" s="238"/>
      <c r="D604" s="239"/>
      <c r="E604" s="240"/>
      <c r="F604" s="240"/>
      <c r="G604" s="241"/>
    </row>
    <row r="605" spans="1:7" s="242" customFormat="1" ht="15">
      <c r="A605" s="236"/>
      <c r="B605" s="237"/>
      <c r="C605" s="238"/>
      <c r="D605" s="239"/>
      <c r="E605" s="240"/>
      <c r="F605" s="240"/>
      <c r="G605" s="241"/>
    </row>
    <row r="606" spans="1:7" s="242" customFormat="1" ht="15">
      <c r="A606" s="236"/>
      <c r="B606" s="237"/>
      <c r="C606" s="238"/>
      <c r="D606" s="239"/>
      <c r="E606" s="240"/>
      <c r="F606" s="240"/>
      <c r="G606" s="241"/>
    </row>
    <row r="607" spans="1:7" s="242" customFormat="1" ht="15">
      <c r="A607" s="236"/>
      <c r="B607" s="237"/>
      <c r="C607" s="238"/>
      <c r="D607" s="239"/>
      <c r="E607" s="240"/>
      <c r="F607" s="240"/>
      <c r="G607" s="241"/>
    </row>
    <row r="608" spans="1:7" s="242" customFormat="1" ht="15">
      <c r="A608" s="236"/>
      <c r="B608" s="237"/>
      <c r="C608" s="238"/>
      <c r="D608" s="239"/>
      <c r="E608" s="240"/>
      <c r="F608" s="240"/>
      <c r="G608" s="241"/>
    </row>
    <row r="609" spans="1:7" s="242" customFormat="1" ht="15">
      <c r="A609" s="236"/>
      <c r="B609" s="237"/>
      <c r="C609" s="238"/>
      <c r="D609" s="239"/>
      <c r="E609" s="240"/>
      <c r="F609" s="240"/>
      <c r="G609" s="241"/>
    </row>
    <row r="610" spans="1:7" s="242" customFormat="1" ht="15">
      <c r="A610" s="236"/>
      <c r="B610" s="237"/>
      <c r="C610" s="238"/>
      <c r="D610" s="239"/>
      <c r="E610" s="240"/>
      <c r="F610" s="240"/>
      <c r="G610" s="241"/>
    </row>
    <row r="611" spans="1:7" s="242" customFormat="1" ht="15">
      <c r="A611" s="236"/>
      <c r="B611" s="237"/>
      <c r="C611" s="238"/>
      <c r="D611" s="239"/>
      <c r="E611" s="240"/>
      <c r="F611" s="240"/>
      <c r="G611" s="241"/>
    </row>
    <row r="612" spans="1:7" s="242" customFormat="1" ht="15">
      <c r="A612" s="236"/>
      <c r="B612" s="237"/>
      <c r="C612" s="238"/>
      <c r="D612" s="239"/>
      <c r="E612" s="240"/>
      <c r="F612" s="240"/>
      <c r="G612" s="241"/>
    </row>
    <row r="613" spans="1:7" s="242" customFormat="1" ht="15">
      <c r="A613" s="236"/>
      <c r="B613" s="237"/>
      <c r="C613" s="238"/>
      <c r="D613" s="239"/>
      <c r="E613" s="240"/>
      <c r="F613" s="240"/>
      <c r="G613" s="241"/>
    </row>
    <row r="614" spans="1:7" s="242" customFormat="1" ht="15">
      <c r="A614" s="236"/>
      <c r="B614" s="237"/>
      <c r="C614" s="238"/>
      <c r="D614" s="239"/>
      <c r="E614" s="240"/>
      <c r="F614" s="240"/>
      <c r="G614" s="241"/>
    </row>
    <row r="615" spans="1:7" s="242" customFormat="1" ht="15">
      <c r="A615" s="236"/>
      <c r="B615" s="237"/>
      <c r="C615" s="238"/>
      <c r="D615" s="239"/>
      <c r="E615" s="240"/>
      <c r="F615" s="240"/>
      <c r="G615" s="241"/>
    </row>
    <row r="616" spans="1:7" s="242" customFormat="1" ht="15">
      <c r="A616" s="236"/>
      <c r="B616" s="237"/>
      <c r="C616" s="238"/>
      <c r="D616" s="239"/>
      <c r="E616" s="240"/>
      <c r="F616" s="240"/>
      <c r="G616" s="241"/>
    </row>
    <row r="617" spans="1:7" s="242" customFormat="1" ht="15">
      <c r="A617" s="236"/>
      <c r="B617" s="237"/>
      <c r="C617" s="238"/>
      <c r="D617" s="239"/>
      <c r="E617" s="240"/>
      <c r="F617" s="240"/>
      <c r="G617" s="241"/>
    </row>
    <row r="618" spans="1:7" s="242" customFormat="1" ht="15">
      <c r="A618" s="236"/>
      <c r="B618" s="237"/>
      <c r="C618" s="238"/>
      <c r="D618" s="239"/>
      <c r="E618" s="240"/>
      <c r="F618" s="240"/>
      <c r="G618" s="241"/>
    </row>
    <row r="619" spans="1:7" s="242" customFormat="1" ht="15">
      <c r="A619" s="236"/>
      <c r="B619" s="237"/>
      <c r="C619" s="238"/>
      <c r="D619" s="239"/>
      <c r="E619" s="240"/>
      <c r="F619" s="240"/>
      <c r="G619" s="241"/>
    </row>
    <row r="620" spans="1:7" s="242" customFormat="1" ht="15">
      <c r="A620" s="236"/>
      <c r="B620" s="237"/>
      <c r="C620" s="238"/>
      <c r="D620" s="239"/>
      <c r="E620" s="240"/>
      <c r="F620" s="240"/>
      <c r="G620" s="241"/>
    </row>
    <row r="621" spans="1:7" s="242" customFormat="1" ht="15">
      <c r="A621" s="236"/>
      <c r="B621" s="237"/>
      <c r="C621" s="238"/>
      <c r="D621" s="239"/>
      <c r="E621" s="240"/>
      <c r="F621" s="240"/>
      <c r="G621" s="241"/>
    </row>
    <row r="622" spans="1:7" s="242" customFormat="1" ht="15">
      <c r="A622" s="236"/>
      <c r="B622" s="237"/>
      <c r="C622" s="238"/>
      <c r="D622" s="239"/>
      <c r="E622" s="240"/>
      <c r="F622" s="240"/>
      <c r="G622" s="241"/>
    </row>
    <row r="623" spans="1:7" s="242" customFormat="1" ht="15">
      <c r="A623" s="236"/>
      <c r="B623" s="237"/>
      <c r="C623" s="238"/>
      <c r="D623" s="239"/>
      <c r="E623" s="240"/>
      <c r="F623" s="240"/>
      <c r="G623" s="241"/>
    </row>
    <row r="624" spans="1:7" s="242" customFormat="1" ht="15">
      <c r="A624" s="236"/>
      <c r="B624" s="237"/>
      <c r="C624" s="238"/>
      <c r="D624" s="239"/>
      <c r="E624" s="240"/>
      <c r="F624" s="240"/>
      <c r="G624" s="241"/>
    </row>
    <row r="625" spans="1:7" s="242" customFormat="1" ht="15">
      <c r="A625" s="236"/>
      <c r="B625" s="237"/>
      <c r="C625" s="238"/>
      <c r="D625" s="239"/>
      <c r="E625" s="240"/>
      <c r="F625" s="240"/>
      <c r="G625" s="241"/>
    </row>
    <row r="626" spans="1:7" s="242" customFormat="1" ht="15">
      <c r="A626" s="236"/>
      <c r="B626" s="237"/>
      <c r="C626" s="238"/>
      <c r="D626" s="239"/>
      <c r="E626" s="240"/>
      <c r="F626" s="240"/>
      <c r="G626" s="241"/>
    </row>
    <row r="627" spans="1:7" s="242" customFormat="1" ht="15">
      <c r="A627" s="236"/>
      <c r="B627" s="237"/>
      <c r="C627" s="238"/>
      <c r="D627" s="239"/>
      <c r="E627" s="240"/>
      <c r="F627" s="240"/>
      <c r="G627" s="241"/>
    </row>
    <row r="628" spans="1:7" s="242" customFormat="1" ht="15">
      <c r="A628" s="236"/>
      <c r="B628" s="237"/>
      <c r="C628" s="238"/>
      <c r="D628" s="239"/>
      <c r="E628" s="240"/>
      <c r="F628" s="240"/>
      <c r="G628" s="241"/>
    </row>
    <row r="629" spans="1:7" s="242" customFormat="1" ht="15">
      <c r="A629" s="236"/>
      <c r="B629" s="237"/>
      <c r="C629" s="238"/>
      <c r="D629" s="239"/>
      <c r="E629" s="240"/>
      <c r="F629" s="240"/>
      <c r="G629" s="241"/>
    </row>
    <row r="630" spans="1:7" s="242" customFormat="1" ht="15">
      <c r="A630" s="236"/>
      <c r="B630" s="237"/>
      <c r="C630" s="238"/>
      <c r="D630" s="239"/>
      <c r="E630" s="240"/>
      <c r="F630" s="240"/>
      <c r="G630" s="241"/>
    </row>
    <row r="631" spans="1:7" s="242" customFormat="1" ht="15">
      <c r="A631" s="236"/>
      <c r="B631" s="237"/>
      <c r="C631" s="238"/>
      <c r="D631" s="239"/>
      <c r="E631" s="240"/>
      <c r="F631" s="240"/>
      <c r="G631" s="241"/>
    </row>
    <row r="632" spans="1:7" s="242" customFormat="1" ht="15">
      <c r="A632" s="236"/>
      <c r="B632" s="237"/>
      <c r="C632" s="238"/>
      <c r="D632" s="239"/>
      <c r="E632" s="240"/>
      <c r="F632" s="240"/>
      <c r="G632" s="241"/>
    </row>
    <row r="633" spans="1:7" s="242" customFormat="1" ht="15">
      <c r="A633" s="236"/>
      <c r="B633" s="237"/>
      <c r="C633" s="238"/>
      <c r="D633" s="239"/>
      <c r="E633" s="240"/>
      <c r="F633" s="240"/>
      <c r="G633" s="241"/>
    </row>
    <row r="634" spans="1:7" s="242" customFormat="1" ht="15">
      <c r="A634" s="236"/>
      <c r="B634" s="237"/>
      <c r="C634" s="238"/>
      <c r="D634" s="239"/>
      <c r="E634" s="240"/>
      <c r="F634" s="240"/>
      <c r="G634" s="241"/>
    </row>
    <row r="635" spans="1:7" s="242" customFormat="1" ht="15">
      <c r="A635" s="236"/>
      <c r="B635" s="237"/>
      <c r="C635" s="238"/>
      <c r="D635" s="239"/>
      <c r="E635" s="240"/>
      <c r="F635" s="240"/>
      <c r="G635" s="241"/>
    </row>
    <row r="636" spans="1:7" s="242" customFormat="1" ht="15">
      <c r="A636" s="236"/>
      <c r="B636" s="237"/>
      <c r="C636" s="238"/>
      <c r="D636" s="239"/>
      <c r="E636" s="240"/>
      <c r="F636" s="240"/>
      <c r="G636" s="241"/>
    </row>
    <row r="637" spans="1:7" s="242" customFormat="1" ht="15">
      <c r="A637" s="236"/>
      <c r="B637" s="237"/>
      <c r="C637" s="238"/>
      <c r="D637" s="239"/>
      <c r="E637" s="240"/>
      <c r="F637" s="240"/>
      <c r="G637" s="241"/>
    </row>
    <row r="638" spans="1:7" s="242" customFormat="1" ht="15">
      <c r="A638" s="236"/>
      <c r="B638" s="237"/>
      <c r="C638" s="238"/>
      <c r="D638" s="239"/>
      <c r="E638" s="240"/>
      <c r="F638" s="240"/>
      <c r="G638" s="241"/>
    </row>
    <row r="639" spans="1:7" s="242" customFormat="1" ht="15">
      <c r="A639" s="236"/>
      <c r="B639" s="237"/>
      <c r="C639" s="238"/>
      <c r="D639" s="239"/>
      <c r="E639" s="240"/>
      <c r="F639" s="240"/>
      <c r="G639" s="241"/>
    </row>
    <row r="640" spans="1:7" s="242" customFormat="1" ht="15">
      <c r="A640" s="236"/>
      <c r="B640" s="237"/>
      <c r="C640" s="238"/>
      <c r="D640" s="239"/>
      <c r="E640" s="240"/>
      <c r="F640" s="240"/>
      <c r="G640" s="241"/>
    </row>
    <row r="641" spans="1:7" s="242" customFormat="1" ht="15">
      <c r="A641" s="236"/>
      <c r="B641" s="237"/>
      <c r="C641" s="238"/>
      <c r="D641" s="239"/>
      <c r="E641" s="240"/>
      <c r="F641" s="240"/>
      <c r="G641" s="241"/>
    </row>
    <row r="642" spans="1:7" s="242" customFormat="1" ht="15">
      <c r="A642" s="236"/>
      <c r="B642" s="237"/>
      <c r="C642" s="238"/>
      <c r="D642" s="239"/>
      <c r="E642" s="240"/>
      <c r="F642" s="240"/>
      <c r="G642" s="241"/>
    </row>
    <row r="643" spans="1:7" s="242" customFormat="1" ht="15">
      <c r="A643" s="236"/>
      <c r="B643" s="237"/>
      <c r="C643" s="238"/>
      <c r="D643" s="239"/>
      <c r="E643" s="240"/>
      <c r="F643" s="240"/>
      <c r="G643" s="241"/>
    </row>
    <row r="644" spans="1:7" s="242" customFormat="1" ht="15">
      <c r="A644" s="236"/>
      <c r="B644" s="237"/>
      <c r="C644" s="238"/>
      <c r="D644" s="239"/>
      <c r="E644" s="240"/>
      <c r="F644" s="240"/>
      <c r="G644" s="241"/>
    </row>
    <row r="645" spans="1:7" s="242" customFormat="1" ht="15">
      <c r="A645" s="236"/>
      <c r="B645" s="237"/>
      <c r="C645" s="238"/>
      <c r="D645" s="239"/>
      <c r="E645" s="240"/>
      <c r="F645" s="240"/>
      <c r="G645" s="241"/>
    </row>
    <row r="646" spans="1:7" s="242" customFormat="1" ht="15">
      <c r="A646" s="236"/>
      <c r="B646" s="237"/>
      <c r="C646" s="238"/>
      <c r="D646" s="239"/>
      <c r="E646" s="240"/>
      <c r="F646" s="240"/>
      <c r="G646" s="241"/>
    </row>
    <row r="647" spans="1:7" s="242" customFormat="1" ht="15">
      <c r="A647" s="236"/>
      <c r="B647" s="237"/>
      <c r="C647" s="238"/>
      <c r="D647" s="239"/>
      <c r="E647" s="240"/>
      <c r="F647" s="240"/>
      <c r="G647" s="241"/>
    </row>
    <row r="648" spans="1:7" s="242" customFormat="1" ht="15">
      <c r="A648" s="236"/>
      <c r="B648" s="237"/>
      <c r="C648" s="238"/>
      <c r="D648" s="239"/>
      <c r="E648" s="240"/>
      <c r="F648" s="240"/>
      <c r="G648" s="241"/>
    </row>
    <row r="649" spans="1:7" s="242" customFormat="1" ht="15">
      <c r="A649" s="236"/>
      <c r="B649" s="237"/>
      <c r="C649" s="238"/>
      <c r="D649" s="239"/>
      <c r="E649" s="240"/>
      <c r="F649" s="240"/>
      <c r="G649" s="241"/>
    </row>
    <row r="650" spans="1:7" s="242" customFormat="1" ht="15">
      <c r="A650" s="236"/>
      <c r="B650" s="237"/>
      <c r="C650" s="238"/>
      <c r="D650" s="239"/>
      <c r="E650" s="240"/>
      <c r="F650" s="240"/>
      <c r="G650" s="241"/>
    </row>
    <row r="651" spans="1:7" s="242" customFormat="1" ht="15">
      <c r="A651" s="236"/>
      <c r="B651" s="237"/>
      <c r="C651" s="238"/>
      <c r="D651" s="239"/>
      <c r="E651" s="240"/>
      <c r="F651" s="240"/>
      <c r="G651" s="241"/>
    </row>
    <row r="652" spans="1:7" s="242" customFormat="1" ht="15">
      <c r="A652" s="236"/>
      <c r="B652" s="237"/>
      <c r="C652" s="238"/>
      <c r="D652" s="239"/>
      <c r="E652" s="240"/>
      <c r="F652" s="240"/>
      <c r="G652" s="241"/>
    </row>
    <row r="653" spans="1:7" s="242" customFormat="1" ht="15">
      <c r="A653" s="236"/>
      <c r="B653" s="237"/>
      <c r="C653" s="238"/>
      <c r="D653" s="239"/>
      <c r="E653" s="240"/>
      <c r="F653" s="240"/>
      <c r="G653" s="241"/>
    </row>
    <row r="654" spans="1:7" s="242" customFormat="1" ht="15">
      <c r="A654" s="236"/>
      <c r="B654" s="237"/>
      <c r="C654" s="238"/>
      <c r="D654" s="239"/>
      <c r="E654" s="240"/>
      <c r="F654" s="240"/>
      <c r="G654" s="241"/>
    </row>
    <row r="655" spans="1:7" s="242" customFormat="1" ht="15">
      <c r="A655" s="236"/>
      <c r="B655" s="237"/>
      <c r="C655" s="238"/>
      <c r="D655" s="239"/>
      <c r="E655" s="240"/>
      <c r="F655" s="240"/>
      <c r="G655" s="241"/>
    </row>
    <row r="656" spans="1:7" s="242" customFormat="1" ht="15">
      <c r="A656" s="236"/>
      <c r="B656" s="237"/>
      <c r="C656" s="238"/>
      <c r="D656" s="239"/>
      <c r="E656" s="240"/>
      <c r="F656" s="240"/>
      <c r="G656" s="241"/>
    </row>
    <row r="657" spans="1:7" s="242" customFormat="1" ht="15">
      <c r="A657" s="236"/>
      <c r="B657" s="237"/>
      <c r="C657" s="238"/>
      <c r="D657" s="239"/>
      <c r="E657" s="240"/>
      <c r="F657" s="240"/>
      <c r="G657" s="241"/>
    </row>
    <row r="658" spans="1:7" s="242" customFormat="1" ht="15">
      <c r="A658" s="236"/>
      <c r="B658" s="237"/>
      <c r="C658" s="238"/>
      <c r="D658" s="239"/>
      <c r="E658" s="240"/>
      <c r="F658" s="240"/>
      <c r="G658" s="241"/>
    </row>
    <row r="659" spans="1:7" s="242" customFormat="1" ht="15">
      <c r="A659" s="236"/>
      <c r="B659" s="237"/>
      <c r="C659" s="238"/>
      <c r="D659" s="239"/>
      <c r="E659" s="240"/>
      <c r="F659" s="240"/>
      <c r="G659" s="241"/>
    </row>
    <row r="660" spans="1:7" s="242" customFormat="1" ht="15">
      <c r="A660" s="236"/>
      <c r="B660" s="237"/>
      <c r="C660" s="238"/>
      <c r="D660" s="239"/>
      <c r="E660" s="240"/>
      <c r="F660" s="240"/>
      <c r="G660" s="241"/>
    </row>
    <row r="661" spans="1:7" s="242" customFormat="1" ht="15">
      <c r="A661" s="236"/>
      <c r="B661" s="237"/>
      <c r="C661" s="238"/>
      <c r="D661" s="239"/>
      <c r="E661" s="240"/>
      <c r="F661" s="240"/>
      <c r="G661" s="241"/>
    </row>
    <row r="662" spans="1:7" s="242" customFormat="1" ht="15">
      <c r="A662" s="236"/>
      <c r="B662" s="237"/>
      <c r="C662" s="238"/>
      <c r="D662" s="239"/>
      <c r="E662" s="240"/>
      <c r="F662" s="240"/>
      <c r="G662" s="241"/>
    </row>
    <row r="663" spans="1:7" s="242" customFormat="1" ht="15">
      <c r="A663" s="236"/>
      <c r="B663" s="237"/>
      <c r="C663" s="238"/>
      <c r="D663" s="239"/>
      <c r="E663" s="240"/>
      <c r="F663" s="240"/>
      <c r="G663" s="241"/>
    </row>
    <row r="664" spans="1:7" s="242" customFormat="1" ht="15">
      <c r="A664" s="236"/>
      <c r="B664" s="237"/>
      <c r="C664" s="238"/>
      <c r="D664" s="239"/>
      <c r="E664" s="240"/>
      <c r="F664" s="240"/>
      <c r="G664" s="241"/>
    </row>
    <row r="665" spans="1:7" s="242" customFormat="1" ht="15">
      <c r="A665" s="236"/>
      <c r="B665" s="237"/>
      <c r="C665" s="238"/>
      <c r="D665" s="239"/>
      <c r="E665" s="240"/>
      <c r="F665" s="240"/>
      <c r="G665" s="241"/>
    </row>
    <row r="666" spans="1:7" s="242" customFormat="1" ht="15">
      <c r="A666" s="236"/>
      <c r="B666" s="237"/>
      <c r="C666" s="238"/>
      <c r="D666" s="239"/>
      <c r="E666" s="240"/>
      <c r="F666" s="240"/>
      <c r="G666" s="241"/>
    </row>
    <row r="667" spans="1:7" s="242" customFormat="1" ht="15">
      <c r="A667" s="236"/>
      <c r="B667" s="237"/>
      <c r="C667" s="238"/>
      <c r="D667" s="239"/>
      <c r="E667" s="240"/>
      <c r="F667" s="240"/>
      <c r="G667" s="241"/>
    </row>
    <row r="668" spans="1:7" s="242" customFormat="1" ht="15">
      <c r="A668" s="236"/>
      <c r="B668" s="237"/>
      <c r="C668" s="238"/>
      <c r="D668" s="239"/>
      <c r="E668" s="240"/>
      <c r="F668" s="240"/>
      <c r="G668" s="241"/>
    </row>
    <row r="669" spans="1:7" s="242" customFormat="1" ht="15">
      <c r="A669" s="236"/>
      <c r="B669" s="237"/>
      <c r="C669" s="238"/>
      <c r="D669" s="239"/>
      <c r="E669" s="240"/>
      <c r="F669" s="240"/>
      <c r="G669" s="241"/>
    </row>
    <row r="670" spans="1:7" s="242" customFormat="1" ht="15">
      <c r="A670" s="236"/>
      <c r="B670" s="237"/>
      <c r="C670" s="238"/>
      <c r="D670" s="239"/>
      <c r="E670" s="240"/>
      <c r="F670" s="240"/>
      <c r="G670" s="241"/>
    </row>
    <row r="671" spans="1:7" s="242" customFormat="1" ht="15">
      <c r="A671" s="236"/>
      <c r="B671" s="237"/>
      <c r="C671" s="238"/>
      <c r="D671" s="239"/>
      <c r="E671" s="240"/>
      <c r="F671" s="240"/>
      <c r="G671" s="241"/>
    </row>
    <row r="672" spans="1:7" s="242" customFormat="1" ht="15">
      <c r="A672" s="236"/>
      <c r="B672" s="237"/>
      <c r="C672" s="238"/>
      <c r="D672" s="239"/>
      <c r="E672" s="240"/>
      <c r="F672" s="240"/>
      <c r="G672" s="241"/>
    </row>
    <row r="673" spans="1:7" s="242" customFormat="1" ht="15">
      <c r="A673" s="236"/>
      <c r="B673" s="237"/>
      <c r="C673" s="238"/>
      <c r="D673" s="239"/>
      <c r="E673" s="240"/>
      <c r="F673" s="240"/>
      <c r="G673" s="241"/>
    </row>
    <row r="674" spans="1:7" s="242" customFormat="1" ht="15">
      <c r="A674" s="236"/>
      <c r="B674" s="237"/>
      <c r="C674" s="238"/>
      <c r="D674" s="239"/>
      <c r="E674" s="240"/>
      <c r="F674" s="240"/>
      <c r="G674" s="241"/>
    </row>
    <row r="675" spans="1:7" s="242" customFormat="1" ht="15">
      <c r="A675" s="236"/>
      <c r="B675" s="237"/>
      <c r="C675" s="238"/>
      <c r="D675" s="239"/>
      <c r="E675" s="240"/>
      <c r="F675" s="240"/>
      <c r="G675" s="241"/>
    </row>
    <row r="676" spans="1:7" s="242" customFormat="1" ht="15">
      <c r="A676" s="236"/>
      <c r="B676" s="237"/>
      <c r="C676" s="238"/>
      <c r="D676" s="239"/>
      <c r="E676" s="240"/>
      <c r="F676" s="240"/>
      <c r="G676" s="241"/>
    </row>
    <row r="677" spans="1:7" s="242" customFormat="1" ht="15">
      <c r="A677" s="236"/>
      <c r="B677" s="237"/>
      <c r="C677" s="238"/>
      <c r="D677" s="239"/>
      <c r="E677" s="240"/>
      <c r="F677" s="240"/>
      <c r="G677" s="241"/>
    </row>
    <row r="678" spans="1:7" s="242" customFormat="1" ht="15">
      <c r="A678" s="236"/>
      <c r="B678" s="237"/>
      <c r="C678" s="238"/>
      <c r="D678" s="239"/>
      <c r="E678" s="240"/>
      <c r="F678" s="240"/>
      <c r="G678" s="241"/>
    </row>
    <row r="679" spans="1:7" s="242" customFormat="1" ht="15">
      <c r="A679" s="236"/>
      <c r="B679" s="237"/>
      <c r="C679" s="238"/>
      <c r="D679" s="239"/>
      <c r="E679" s="240"/>
      <c r="F679" s="240"/>
      <c r="G679" s="241"/>
    </row>
    <row r="680" spans="1:7" s="242" customFormat="1" ht="15">
      <c r="A680" s="236"/>
      <c r="B680" s="237"/>
      <c r="C680" s="238"/>
      <c r="D680" s="239"/>
      <c r="E680" s="240"/>
      <c r="F680" s="240"/>
      <c r="G680" s="241"/>
    </row>
    <row r="681" spans="1:7" s="242" customFormat="1" ht="15">
      <c r="A681" s="236"/>
      <c r="B681" s="237"/>
      <c r="C681" s="238"/>
      <c r="D681" s="239"/>
      <c r="E681" s="240"/>
      <c r="F681" s="240"/>
      <c r="G681" s="241"/>
    </row>
    <row r="682" spans="1:7" s="242" customFormat="1" ht="15">
      <c r="A682" s="236"/>
      <c r="B682" s="237"/>
      <c r="C682" s="238"/>
      <c r="D682" s="239"/>
      <c r="E682" s="240"/>
      <c r="F682" s="240"/>
      <c r="G682" s="241"/>
    </row>
    <row r="683" spans="1:7" s="242" customFormat="1" ht="15">
      <c r="A683" s="236"/>
      <c r="B683" s="237"/>
      <c r="C683" s="238"/>
      <c r="D683" s="239"/>
      <c r="E683" s="240"/>
      <c r="F683" s="240"/>
      <c r="G683" s="241"/>
    </row>
    <row r="684" spans="1:7" s="242" customFormat="1" ht="15">
      <c r="A684" s="236"/>
      <c r="B684" s="237"/>
      <c r="C684" s="238"/>
      <c r="D684" s="239"/>
      <c r="E684" s="240"/>
      <c r="F684" s="240"/>
      <c r="G684" s="241"/>
    </row>
    <row r="685" spans="1:7" s="242" customFormat="1" ht="15">
      <c r="A685" s="236"/>
      <c r="B685" s="237"/>
      <c r="C685" s="238"/>
      <c r="D685" s="239"/>
      <c r="E685" s="240"/>
      <c r="F685" s="240"/>
      <c r="G685" s="241"/>
    </row>
    <row r="686" spans="1:7" s="242" customFormat="1" ht="15">
      <c r="A686" s="236"/>
      <c r="B686" s="237"/>
      <c r="C686" s="238"/>
      <c r="D686" s="239"/>
      <c r="E686" s="240"/>
      <c r="F686" s="240"/>
      <c r="G686" s="241"/>
    </row>
    <row r="687" spans="1:7" s="242" customFormat="1" ht="15">
      <c r="A687" s="236"/>
      <c r="B687" s="237"/>
      <c r="C687" s="238"/>
      <c r="D687" s="239"/>
      <c r="E687" s="240"/>
      <c r="F687" s="240"/>
      <c r="G687" s="241"/>
    </row>
    <row r="688" spans="1:7" s="242" customFormat="1" ht="15">
      <c r="A688" s="236"/>
      <c r="B688" s="237"/>
      <c r="C688" s="238"/>
      <c r="D688" s="239"/>
      <c r="E688" s="240"/>
      <c r="F688" s="240"/>
      <c r="G688" s="241"/>
    </row>
    <row r="689" spans="1:7" s="242" customFormat="1" ht="15">
      <c r="A689" s="236"/>
      <c r="B689" s="237"/>
      <c r="C689" s="238"/>
      <c r="D689" s="239"/>
      <c r="E689" s="240"/>
      <c r="F689" s="240"/>
      <c r="G689" s="241"/>
    </row>
    <row r="690" spans="1:7" s="242" customFormat="1" ht="15">
      <c r="A690" s="236"/>
      <c r="B690" s="237"/>
      <c r="C690" s="238"/>
      <c r="D690" s="239"/>
      <c r="E690" s="240"/>
      <c r="F690" s="240"/>
      <c r="G690" s="241"/>
    </row>
    <row r="691" spans="1:7" s="242" customFormat="1" ht="15">
      <c r="A691" s="236"/>
      <c r="B691" s="237"/>
      <c r="C691" s="238"/>
      <c r="D691" s="239"/>
      <c r="E691" s="240"/>
      <c r="F691" s="240"/>
      <c r="G691" s="241"/>
    </row>
    <row r="692" spans="1:7" s="242" customFormat="1" ht="15">
      <c r="A692" s="236"/>
      <c r="B692" s="237"/>
      <c r="C692" s="238"/>
      <c r="D692" s="239"/>
      <c r="E692" s="240"/>
      <c r="F692" s="240"/>
      <c r="G692" s="241"/>
    </row>
    <row r="693" spans="1:7" s="242" customFormat="1" ht="15">
      <c r="A693" s="236"/>
      <c r="B693" s="237"/>
      <c r="C693" s="238"/>
      <c r="D693" s="239"/>
      <c r="E693" s="240"/>
      <c r="F693" s="240"/>
      <c r="G693" s="241"/>
    </row>
    <row r="694" spans="1:7" s="242" customFormat="1" ht="15">
      <c r="A694" s="236"/>
      <c r="B694" s="237"/>
      <c r="C694" s="238"/>
      <c r="D694" s="239"/>
      <c r="E694" s="240"/>
      <c r="F694" s="240"/>
      <c r="G694" s="241"/>
    </row>
    <row r="695" spans="1:7" s="242" customFormat="1" ht="15">
      <c r="A695" s="236"/>
      <c r="B695" s="237"/>
      <c r="C695" s="238"/>
      <c r="D695" s="239"/>
      <c r="E695" s="240"/>
      <c r="F695" s="240"/>
      <c r="G695" s="241"/>
    </row>
    <row r="696" spans="1:7" s="242" customFormat="1" ht="15">
      <c r="A696" s="236"/>
      <c r="B696" s="237"/>
      <c r="C696" s="238"/>
      <c r="D696" s="239"/>
      <c r="E696" s="240"/>
      <c r="F696" s="240"/>
      <c r="G696" s="241"/>
    </row>
    <row r="697" spans="1:7" s="242" customFormat="1" ht="15">
      <c r="A697" s="236"/>
      <c r="B697" s="237"/>
      <c r="C697" s="238"/>
      <c r="D697" s="239"/>
      <c r="E697" s="240"/>
      <c r="F697" s="240"/>
      <c r="G697" s="241"/>
    </row>
    <row r="698" spans="1:7" s="242" customFormat="1" ht="15">
      <c r="A698" s="236"/>
      <c r="B698" s="237"/>
      <c r="C698" s="238"/>
      <c r="D698" s="239"/>
      <c r="E698" s="240"/>
      <c r="F698" s="240"/>
      <c r="G698" s="241"/>
    </row>
    <row r="699" spans="1:7" s="242" customFormat="1" ht="15">
      <c r="A699" s="236"/>
      <c r="B699" s="237"/>
      <c r="C699" s="238"/>
      <c r="D699" s="239"/>
      <c r="E699" s="240"/>
      <c r="F699" s="240"/>
      <c r="G699" s="241"/>
    </row>
    <row r="700" spans="1:7" s="242" customFormat="1" ht="15">
      <c r="A700" s="236"/>
      <c r="B700" s="237"/>
      <c r="C700" s="238"/>
      <c r="D700" s="239"/>
      <c r="E700" s="240"/>
      <c r="F700" s="240"/>
      <c r="G700" s="241"/>
    </row>
    <row r="701" spans="1:7" s="242" customFormat="1" ht="15">
      <c r="A701" s="236"/>
      <c r="B701" s="237"/>
      <c r="C701" s="238"/>
      <c r="D701" s="239"/>
      <c r="E701" s="240"/>
      <c r="F701" s="240"/>
      <c r="G701" s="241"/>
    </row>
    <row r="702" spans="1:7" s="242" customFormat="1" ht="15">
      <c r="A702" s="236"/>
      <c r="B702" s="237"/>
      <c r="C702" s="238"/>
      <c r="D702" s="239"/>
      <c r="E702" s="240"/>
      <c r="F702" s="240"/>
      <c r="G702" s="241"/>
    </row>
    <row r="703" spans="1:7" s="242" customFormat="1" ht="15">
      <c r="A703" s="236"/>
      <c r="B703" s="237"/>
      <c r="C703" s="238"/>
      <c r="D703" s="239"/>
      <c r="E703" s="240"/>
      <c r="F703" s="240"/>
      <c r="G703" s="241"/>
    </row>
    <row r="704" spans="1:7" s="242" customFormat="1" ht="15">
      <c r="A704" s="236"/>
      <c r="B704" s="237"/>
      <c r="C704" s="238"/>
      <c r="D704" s="239"/>
      <c r="E704" s="240"/>
      <c r="F704" s="240"/>
      <c r="G704" s="241"/>
    </row>
    <row r="705" spans="1:7" s="242" customFormat="1" ht="15">
      <c r="A705" s="236"/>
      <c r="B705" s="237"/>
      <c r="C705" s="238"/>
      <c r="D705" s="239"/>
      <c r="E705" s="240"/>
      <c r="F705" s="240"/>
      <c r="G705" s="241"/>
    </row>
    <row r="706" spans="1:7" s="242" customFormat="1" ht="15">
      <c r="A706" s="236"/>
      <c r="B706" s="237"/>
      <c r="C706" s="238"/>
      <c r="D706" s="239"/>
      <c r="E706" s="240"/>
      <c r="F706" s="240"/>
      <c r="G706" s="241"/>
    </row>
    <row r="707" spans="1:7" s="242" customFormat="1" ht="15">
      <c r="A707" s="236"/>
      <c r="B707" s="237"/>
      <c r="C707" s="238"/>
      <c r="D707" s="239"/>
      <c r="E707" s="240"/>
      <c r="F707" s="240"/>
      <c r="G707" s="241"/>
    </row>
    <row r="708" spans="1:7" s="242" customFormat="1" ht="15">
      <c r="A708" s="236"/>
      <c r="B708" s="237"/>
      <c r="C708" s="238"/>
      <c r="D708" s="239"/>
      <c r="E708" s="240"/>
      <c r="F708" s="240"/>
      <c r="G708" s="241"/>
    </row>
    <row r="709" spans="1:7" s="242" customFormat="1" ht="15">
      <c r="A709" s="236"/>
      <c r="B709" s="237"/>
      <c r="C709" s="238"/>
      <c r="D709" s="239"/>
      <c r="E709" s="240"/>
      <c r="F709" s="240"/>
      <c r="G709" s="241"/>
    </row>
    <row r="710" spans="1:7" s="242" customFormat="1" ht="15">
      <c r="A710" s="236"/>
      <c r="B710" s="237"/>
      <c r="C710" s="238"/>
      <c r="D710" s="239"/>
      <c r="E710" s="240"/>
      <c r="F710" s="240"/>
      <c r="G710" s="241"/>
    </row>
    <row r="711" spans="1:7" s="242" customFormat="1" ht="15">
      <c r="A711" s="236"/>
      <c r="B711" s="237"/>
      <c r="C711" s="238"/>
      <c r="D711" s="239"/>
      <c r="E711" s="240"/>
      <c r="F711" s="240"/>
      <c r="G711" s="241"/>
    </row>
    <row r="712" spans="1:7" s="242" customFormat="1" ht="15">
      <c r="A712" s="236"/>
      <c r="B712" s="237"/>
      <c r="C712" s="238"/>
      <c r="D712" s="239"/>
      <c r="E712" s="240"/>
      <c r="F712" s="240"/>
      <c r="G712" s="241"/>
    </row>
    <row r="713" spans="1:7" s="242" customFormat="1" ht="15">
      <c r="A713" s="236"/>
      <c r="B713" s="237"/>
      <c r="C713" s="238"/>
      <c r="D713" s="239"/>
      <c r="E713" s="240"/>
      <c r="F713" s="240"/>
      <c r="G713" s="241"/>
    </row>
    <row r="714" spans="1:7" s="242" customFormat="1" ht="15">
      <c r="A714" s="236"/>
      <c r="B714" s="237"/>
      <c r="C714" s="238"/>
      <c r="D714" s="239"/>
      <c r="E714" s="240"/>
      <c r="F714" s="240"/>
      <c r="G714" s="241"/>
    </row>
    <row r="715" spans="1:7" s="242" customFormat="1" ht="15">
      <c r="A715" s="236"/>
      <c r="B715" s="237"/>
      <c r="C715" s="238"/>
      <c r="D715" s="239"/>
      <c r="E715" s="240"/>
      <c r="F715" s="240"/>
      <c r="G715" s="241"/>
    </row>
    <row r="716" spans="1:7" s="242" customFormat="1" ht="15">
      <c r="A716" s="236"/>
      <c r="B716" s="237"/>
      <c r="C716" s="238"/>
      <c r="D716" s="239"/>
      <c r="E716" s="240"/>
      <c r="F716" s="240"/>
      <c r="G716" s="241"/>
    </row>
    <row r="717" spans="1:7" s="242" customFormat="1" ht="15">
      <c r="A717" s="236"/>
      <c r="B717" s="237"/>
      <c r="C717" s="238"/>
      <c r="D717" s="239"/>
      <c r="E717" s="240"/>
      <c r="F717" s="240"/>
      <c r="G717" s="241"/>
    </row>
    <row r="718" spans="1:7" s="242" customFormat="1" ht="15">
      <c r="A718" s="236"/>
      <c r="B718" s="237"/>
      <c r="C718" s="238"/>
      <c r="D718" s="239"/>
      <c r="E718" s="240"/>
      <c r="F718" s="240"/>
      <c r="G718" s="241"/>
    </row>
    <row r="719" spans="1:7" s="242" customFormat="1" ht="15">
      <c r="A719" s="236"/>
      <c r="B719" s="237"/>
      <c r="C719" s="238"/>
      <c r="D719" s="239"/>
      <c r="E719" s="240"/>
      <c r="F719" s="240"/>
      <c r="G719" s="241"/>
    </row>
    <row r="720" spans="1:7" s="242" customFormat="1" ht="15">
      <c r="A720" s="236"/>
      <c r="B720" s="237"/>
      <c r="C720" s="238"/>
      <c r="D720" s="239"/>
      <c r="E720" s="240"/>
      <c r="F720" s="240"/>
      <c r="G720" s="241"/>
    </row>
    <row r="721" spans="1:7" s="242" customFormat="1" ht="15">
      <c r="A721" s="236"/>
      <c r="B721" s="237"/>
      <c r="C721" s="238"/>
      <c r="D721" s="239"/>
      <c r="E721" s="240"/>
      <c r="F721" s="240"/>
      <c r="G721" s="241"/>
    </row>
    <row r="722" spans="1:7" s="242" customFormat="1" ht="15">
      <c r="A722" s="236"/>
      <c r="B722" s="237"/>
      <c r="C722" s="238"/>
      <c r="D722" s="239"/>
      <c r="E722" s="240"/>
      <c r="F722" s="240"/>
      <c r="G722" s="241"/>
    </row>
    <row r="723" spans="1:7" s="242" customFormat="1" ht="15">
      <c r="A723" s="236"/>
      <c r="B723" s="237"/>
      <c r="C723" s="238"/>
      <c r="D723" s="239"/>
      <c r="E723" s="240"/>
      <c r="F723" s="240"/>
      <c r="G723" s="241"/>
    </row>
    <row r="724" spans="1:7" s="242" customFormat="1" ht="15">
      <c r="A724" s="236"/>
      <c r="B724" s="237"/>
      <c r="C724" s="238"/>
      <c r="D724" s="239"/>
      <c r="E724" s="240"/>
      <c r="F724" s="240"/>
      <c r="G724" s="241"/>
    </row>
    <row r="725" spans="1:7" s="242" customFormat="1" ht="15">
      <c r="A725" s="236"/>
      <c r="B725" s="237"/>
      <c r="C725" s="238"/>
      <c r="D725" s="239"/>
      <c r="E725" s="240"/>
      <c r="F725" s="240"/>
      <c r="G725" s="241"/>
    </row>
    <row r="726" spans="1:7" s="242" customFormat="1" ht="15">
      <c r="A726" s="236"/>
      <c r="B726" s="237"/>
      <c r="C726" s="238"/>
      <c r="D726" s="239"/>
      <c r="E726" s="240"/>
      <c r="F726" s="240"/>
      <c r="G726" s="241"/>
    </row>
    <row r="727" spans="1:7" s="242" customFormat="1" ht="15">
      <c r="A727" s="236"/>
      <c r="B727" s="237"/>
      <c r="C727" s="238"/>
      <c r="D727" s="239"/>
      <c r="E727" s="240"/>
      <c r="F727" s="240"/>
      <c r="G727" s="241"/>
    </row>
    <row r="728" spans="1:7" s="242" customFormat="1" ht="15">
      <c r="A728" s="236"/>
      <c r="B728" s="237"/>
      <c r="C728" s="238"/>
      <c r="D728" s="239"/>
      <c r="E728" s="240"/>
      <c r="F728" s="240"/>
      <c r="G728" s="241"/>
    </row>
    <row r="729" spans="1:7" s="242" customFormat="1" ht="15">
      <c r="A729" s="236"/>
      <c r="B729" s="237"/>
      <c r="C729" s="238"/>
      <c r="D729" s="239"/>
      <c r="E729" s="240"/>
      <c r="F729" s="240"/>
      <c r="G729" s="241"/>
    </row>
    <row r="730" spans="1:7" s="242" customFormat="1" ht="15">
      <c r="A730" s="236"/>
      <c r="B730" s="237"/>
      <c r="C730" s="238"/>
      <c r="D730" s="239"/>
      <c r="E730" s="240"/>
      <c r="F730" s="240"/>
      <c r="G730" s="241"/>
    </row>
    <row r="731" spans="1:7" s="242" customFormat="1" ht="15">
      <c r="A731" s="236"/>
      <c r="B731" s="237"/>
      <c r="C731" s="238"/>
      <c r="D731" s="239"/>
      <c r="E731" s="240"/>
      <c r="F731" s="240"/>
      <c r="G731" s="241"/>
    </row>
    <row r="732" spans="1:7" s="242" customFormat="1" ht="15">
      <c r="A732" s="236"/>
      <c r="B732" s="237"/>
      <c r="C732" s="238"/>
      <c r="D732" s="239"/>
      <c r="E732" s="240"/>
      <c r="F732" s="240"/>
      <c r="G732" s="241"/>
    </row>
    <row r="733" spans="1:7" s="242" customFormat="1" ht="15">
      <c r="A733" s="236"/>
      <c r="B733" s="237"/>
      <c r="C733" s="238"/>
      <c r="D733" s="239"/>
      <c r="E733" s="240"/>
      <c r="F733" s="240"/>
      <c r="G733" s="241"/>
    </row>
    <row r="734" spans="1:7" s="242" customFormat="1" ht="15">
      <c r="A734" s="236"/>
      <c r="B734" s="237"/>
      <c r="C734" s="238"/>
      <c r="D734" s="239"/>
      <c r="E734" s="240"/>
      <c r="F734" s="240"/>
      <c r="G734" s="241"/>
    </row>
    <row r="735" spans="1:7" s="242" customFormat="1" ht="15">
      <c r="A735" s="236"/>
      <c r="B735" s="237"/>
      <c r="C735" s="238"/>
      <c r="D735" s="239"/>
      <c r="E735" s="240"/>
      <c r="F735" s="240"/>
      <c r="G735" s="241"/>
    </row>
    <row r="736" spans="1:7" s="242" customFormat="1" ht="15">
      <c r="A736" s="236"/>
      <c r="B736" s="237"/>
      <c r="C736" s="238"/>
      <c r="D736" s="239"/>
      <c r="E736" s="240"/>
      <c r="F736" s="240"/>
      <c r="G736" s="241"/>
    </row>
    <row r="737" spans="1:7" s="242" customFormat="1" ht="15">
      <c r="A737" s="236"/>
      <c r="B737" s="237"/>
      <c r="C737" s="238"/>
      <c r="D737" s="239"/>
      <c r="E737" s="240"/>
      <c r="F737" s="240"/>
      <c r="G737" s="241"/>
    </row>
    <row r="738" spans="1:7" s="242" customFormat="1" ht="15">
      <c r="A738" s="236"/>
      <c r="B738" s="237"/>
      <c r="C738" s="238"/>
      <c r="D738" s="239"/>
      <c r="E738" s="240"/>
      <c r="F738" s="240"/>
      <c r="G738" s="241"/>
    </row>
    <row r="739" spans="1:7" s="242" customFormat="1" ht="15">
      <c r="A739" s="236"/>
      <c r="B739" s="237"/>
      <c r="C739" s="238"/>
      <c r="D739" s="239"/>
      <c r="E739" s="240"/>
      <c r="F739" s="240"/>
      <c r="G739" s="241"/>
    </row>
    <row r="740" spans="1:7" s="242" customFormat="1" ht="15">
      <c r="A740" s="236"/>
      <c r="B740" s="237"/>
      <c r="C740" s="238"/>
      <c r="D740" s="239"/>
      <c r="E740" s="240"/>
      <c r="F740" s="240"/>
      <c r="G740" s="241"/>
    </row>
    <row r="741" spans="1:7" s="242" customFormat="1" ht="15">
      <c r="A741" s="236"/>
      <c r="B741" s="237"/>
      <c r="C741" s="238"/>
      <c r="D741" s="239"/>
      <c r="E741" s="240"/>
      <c r="F741" s="240"/>
      <c r="G741" s="241"/>
    </row>
    <row r="742" spans="1:7" s="242" customFormat="1" ht="15">
      <c r="A742" s="236"/>
      <c r="B742" s="237"/>
      <c r="C742" s="238"/>
      <c r="D742" s="239"/>
      <c r="E742" s="240"/>
      <c r="F742" s="240"/>
      <c r="G742" s="241"/>
    </row>
    <row r="743" spans="1:7" s="242" customFormat="1" ht="15">
      <c r="A743" s="236"/>
      <c r="B743" s="237"/>
      <c r="C743" s="238"/>
      <c r="D743" s="239"/>
      <c r="E743" s="240"/>
      <c r="F743" s="240"/>
      <c r="G743" s="241"/>
    </row>
    <row r="744" spans="1:7" s="242" customFormat="1" ht="15">
      <c r="A744" s="236"/>
      <c r="B744" s="237"/>
      <c r="C744" s="238"/>
      <c r="D744" s="239"/>
      <c r="E744" s="240"/>
      <c r="F744" s="240"/>
      <c r="G744" s="241"/>
    </row>
    <row r="745" spans="1:7" s="242" customFormat="1" ht="15">
      <c r="A745" s="236"/>
      <c r="B745" s="237"/>
      <c r="C745" s="238"/>
      <c r="D745" s="239"/>
      <c r="E745" s="240"/>
      <c r="F745" s="240"/>
      <c r="G745" s="241"/>
    </row>
    <row r="746" spans="1:7" s="242" customFormat="1" ht="15">
      <c r="A746" s="236"/>
      <c r="B746" s="237"/>
      <c r="C746" s="238"/>
      <c r="D746" s="239"/>
      <c r="E746" s="240"/>
      <c r="F746" s="240"/>
      <c r="G746" s="241"/>
    </row>
    <row r="747" spans="1:7" s="242" customFormat="1" ht="15">
      <c r="A747" s="236"/>
      <c r="B747" s="237"/>
      <c r="C747" s="238"/>
      <c r="D747" s="239"/>
      <c r="E747" s="240"/>
      <c r="F747" s="240"/>
      <c r="G747" s="241"/>
    </row>
    <row r="748" spans="1:7" s="242" customFormat="1" ht="15">
      <c r="A748" s="236"/>
      <c r="B748" s="237"/>
      <c r="C748" s="238"/>
      <c r="D748" s="239"/>
      <c r="E748" s="240"/>
      <c r="F748" s="240"/>
      <c r="G748" s="241"/>
    </row>
    <row r="749" spans="1:7" s="242" customFormat="1" ht="15">
      <c r="A749" s="236"/>
      <c r="B749" s="237"/>
      <c r="C749" s="238"/>
      <c r="D749" s="239"/>
      <c r="E749" s="240"/>
      <c r="F749" s="240"/>
      <c r="G749" s="241"/>
    </row>
    <row r="750" spans="1:7" s="242" customFormat="1" ht="15">
      <c r="A750" s="236"/>
      <c r="B750" s="237"/>
      <c r="C750" s="238"/>
      <c r="D750" s="239"/>
      <c r="E750" s="240"/>
      <c r="F750" s="240"/>
      <c r="G750" s="241"/>
    </row>
    <row r="751" spans="1:7" s="242" customFormat="1" ht="15">
      <c r="A751" s="236"/>
      <c r="B751" s="237"/>
      <c r="C751" s="238"/>
      <c r="D751" s="239"/>
      <c r="E751" s="240"/>
      <c r="F751" s="240"/>
      <c r="G751" s="241"/>
    </row>
    <row r="752" spans="1:7" s="242" customFormat="1" ht="15">
      <c r="A752" s="236"/>
      <c r="B752" s="237"/>
      <c r="C752" s="238"/>
      <c r="D752" s="239"/>
      <c r="E752" s="240"/>
      <c r="F752" s="240"/>
      <c r="G752" s="241"/>
    </row>
    <row r="753" spans="1:7" s="242" customFormat="1" ht="15">
      <c r="A753" s="236"/>
      <c r="B753" s="237"/>
      <c r="C753" s="238"/>
      <c r="D753" s="239"/>
      <c r="E753" s="240"/>
      <c r="F753" s="240"/>
      <c r="G753" s="241"/>
    </row>
    <row r="754" spans="1:7" s="242" customFormat="1" ht="15">
      <c r="A754" s="236"/>
      <c r="B754" s="237"/>
      <c r="C754" s="238"/>
      <c r="D754" s="239"/>
      <c r="E754" s="240"/>
      <c r="F754" s="240"/>
      <c r="G754" s="241"/>
    </row>
    <row r="755" spans="1:7" s="242" customFormat="1" ht="15">
      <c r="A755" s="236"/>
      <c r="B755" s="237"/>
      <c r="C755" s="238"/>
      <c r="D755" s="239"/>
      <c r="E755" s="240"/>
      <c r="F755" s="240"/>
      <c r="G755" s="241"/>
    </row>
    <row r="756" spans="1:7" s="242" customFormat="1" ht="15">
      <c r="A756" s="236"/>
      <c r="B756" s="237"/>
      <c r="C756" s="238"/>
      <c r="D756" s="239"/>
      <c r="E756" s="240"/>
      <c r="F756" s="240"/>
      <c r="G756" s="241"/>
    </row>
    <row r="757" spans="1:7" s="242" customFormat="1" ht="15">
      <c r="A757" s="236"/>
      <c r="B757" s="237"/>
      <c r="C757" s="238"/>
      <c r="D757" s="239"/>
      <c r="E757" s="240"/>
      <c r="F757" s="240"/>
      <c r="G757" s="241"/>
    </row>
    <row r="758" spans="1:7" s="242" customFormat="1" ht="15">
      <c r="A758" s="236"/>
      <c r="B758" s="237"/>
      <c r="C758" s="238"/>
      <c r="D758" s="239"/>
      <c r="E758" s="240"/>
      <c r="F758" s="240"/>
      <c r="G758" s="241"/>
    </row>
    <row r="759" spans="1:7" s="242" customFormat="1" ht="15">
      <c r="A759" s="236"/>
      <c r="B759" s="237"/>
      <c r="C759" s="238"/>
      <c r="D759" s="239"/>
      <c r="E759" s="240"/>
      <c r="F759" s="240"/>
      <c r="G759" s="241"/>
    </row>
    <row r="760" spans="1:7" s="242" customFormat="1" ht="15">
      <c r="A760" s="236"/>
      <c r="B760" s="237"/>
      <c r="C760" s="238"/>
      <c r="D760" s="239"/>
      <c r="E760" s="240"/>
      <c r="F760" s="240"/>
      <c r="G760" s="241"/>
    </row>
    <row r="761" spans="1:7" s="242" customFormat="1" ht="15">
      <c r="A761" s="236"/>
      <c r="B761" s="237"/>
      <c r="C761" s="238"/>
      <c r="D761" s="239"/>
      <c r="E761" s="240"/>
      <c r="F761" s="240"/>
      <c r="G761" s="241"/>
    </row>
    <row r="762" spans="1:7" s="242" customFormat="1" ht="15">
      <c r="A762" s="236"/>
      <c r="B762" s="237"/>
      <c r="C762" s="238"/>
      <c r="D762" s="239"/>
      <c r="E762" s="240"/>
      <c r="F762" s="240"/>
      <c r="G762" s="241"/>
    </row>
    <row r="763" spans="1:7" s="242" customFormat="1" ht="15">
      <c r="A763" s="236"/>
      <c r="B763" s="237"/>
      <c r="C763" s="238"/>
      <c r="D763" s="239"/>
      <c r="E763" s="240"/>
      <c r="F763" s="240"/>
      <c r="G763" s="241"/>
    </row>
    <row r="764" spans="1:7" s="242" customFormat="1" ht="15">
      <c r="A764" s="236"/>
      <c r="B764" s="237"/>
      <c r="C764" s="238"/>
      <c r="D764" s="239"/>
      <c r="E764" s="240"/>
      <c r="F764" s="240"/>
      <c r="G764" s="241"/>
    </row>
    <row r="765" spans="1:7" s="242" customFormat="1" ht="15">
      <c r="A765" s="236"/>
      <c r="B765" s="237"/>
      <c r="C765" s="238"/>
      <c r="D765" s="239"/>
      <c r="E765" s="240"/>
      <c r="F765" s="240"/>
      <c r="G765" s="241"/>
    </row>
    <row r="766" spans="1:7" s="242" customFormat="1" ht="15">
      <c r="A766" s="236"/>
      <c r="B766" s="237"/>
      <c r="C766" s="238"/>
      <c r="D766" s="239"/>
      <c r="E766" s="240"/>
      <c r="F766" s="240"/>
      <c r="G766" s="241"/>
    </row>
    <row r="767" spans="1:7" s="242" customFormat="1" ht="15">
      <c r="A767" s="236"/>
      <c r="B767" s="237"/>
      <c r="C767" s="238"/>
      <c r="D767" s="239"/>
      <c r="E767" s="240"/>
      <c r="F767" s="240"/>
      <c r="G767" s="241"/>
    </row>
    <row r="768" spans="1:7" s="242" customFormat="1" ht="15">
      <c r="A768" s="236"/>
      <c r="B768" s="237"/>
      <c r="C768" s="238"/>
      <c r="D768" s="239"/>
      <c r="E768" s="240"/>
      <c r="F768" s="240"/>
      <c r="G768" s="241"/>
    </row>
    <row r="769" spans="1:7" s="242" customFormat="1" ht="15">
      <c r="A769" s="236"/>
      <c r="B769" s="237"/>
      <c r="C769" s="238"/>
      <c r="D769" s="239"/>
      <c r="E769" s="240"/>
      <c r="F769" s="240"/>
      <c r="G769" s="241"/>
    </row>
    <row r="770" spans="1:7" s="242" customFormat="1" ht="15">
      <c r="A770" s="236"/>
      <c r="B770" s="237"/>
      <c r="C770" s="238"/>
      <c r="D770" s="239"/>
      <c r="E770" s="240"/>
      <c r="F770" s="240"/>
      <c r="G770" s="241"/>
    </row>
    <row r="771" spans="1:7" s="242" customFormat="1" ht="15">
      <c r="A771" s="236"/>
      <c r="B771" s="237"/>
      <c r="C771" s="238"/>
      <c r="D771" s="239"/>
      <c r="E771" s="240"/>
      <c r="F771" s="240"/>
      <c r="G771" s="241"/>
    </row>
    <row r="772" spans="1:7" s="242" customFormat="1" ht="15">
      <c r="A772" s="236"/>
      <c r="B772" s="237"/>
      <c r="C772" s="238"/>
      <c r="D772" s="239"/>
      <c r="E772" s="240"/>
      <c r="F772" s="240"/>
      <c r="G772" s="241"/>
    </row>
    <row r="773" spans="1:7" s="242" customFormat="1" ht="15">
      <c r="A773" s="236"/>
      <c r="B773" s="237"/>
      <c r="C773" s="238"/>
      <c r="D773" s="239"/>
      <c r="E773" s="240"/>
      <c r="F773" s="240"/>
      <c r="G773" s="241"/>
    </row>
    <row r="774" spans="1:7" s="242" customFormat="1" ht="15">
      <c r="A774" s="236"/>
      <c r="B774" s="237"/>
      <c r="C774" s="238"/>
      <c r="D774" s="239"/>
      <c r="E774" s="240"/>
      <c r="F774" s="240"/>
      <c r="G774" s="241"/>
    </row>
    <row r="775" spans="1:7" s="242" customFormat="1" ht="15">
      <c r="A775" s="236"/>
      <c r="B775" s="237"/>
      <c r="C775" s="238"/>
      <c r="D775" s="239"/>
      <c r="E775" s="240"/>
      <c r="F775" s="240"/>
      <c r="G775" s="241"/>
    </row>
    <row r="776" spans="1:7" s="242" customFormat="1" ht="15">
      <c r="A776" s="236"/>
      <c r="B776" s="237"/>
      <c r="C776" s="238"/>
      <c r="D776" s="239"/>
      <c r="E776" s="240"/>
      <c r="F776" s="240"/>
      <c r="G776" s="241"/>
    </row>
    <row r="777" spans="1:7" s="242" customFormat="1" ht="15">
      <c r="A777" s="236"/>
      <c r="B777" s="237"/>
      <c r="C777" s="238"/>
      <c r="D777" s="239"/>
      <c r="E777" s="240"/>
      <c r="F777" s="240"/>
      <c r="G777" s="241"/>
    </row>
    <row r="778" spans="1:7" s="242" customFormat="1" ht="15">
      <c r="A778" s="236"/>
      <c r="B778" s="237"/>
      <c r="C778" s="238"/>
      <c r="D778" s="239"/>
      <c r="E778" s="240"/>
      <c r="F778" s="240"/>
      <c r="G778" s="241"/>
    </row>
    <row r="779" spans="1:7" s="242" customFormat="1" ht="15">
      <c r="A779" s="236"/>
      <c r="B779" s="237"/>
      <c r="C779" s="238"/>
      <c r="D779" s="239"/>
      <c r="E779" s="240"/>
      <c r="F779" s="240"/>
      <c r="G779" s="241"/>
    </row>
    <row r="780" spans="1:7" s="242" customFormat="1" ht="15">
      <c r="A780" s="236"/>
      <c r="B780" s="237"/>
      <c r="C780" s="238"/>
      <c r="D780" s="239"/>
      <c r="E780" s="240"/>
      <c r="F780" s="240"/>
      <c r="G780" s="241"/>
    </row>
    <row r="781" spans="1:7" s="242" customFormat="1" ht="15">
      <c r="A781" s="236"/>
      <c r="B781" s="237"/>
      <c r="C781" s="238"/>
      <c r="D781" s="239"/>
      <c r="E781" s="240"/>
      <c r="F781" s="240"/>
      <c r="G781" s="241"/>
    </row>
    <row r="782" spans="1:7" s="242" customFormat="1" ht="15">
      <c r="A782" s="236"/>
      <c r="B782" s="237"/>
      <c r="C782" s="238"/>
      <c r="D782" s="239"/>
      <c r="E782" s="240"/>
      <c r="F782" s="240"/>
      <c r="G782" s="241"/>
    </row>
    <row r="783" spans="1:7" s="242" customFormat="1" ht="15">
      <c r="A783" s="236"/>
      <c r="B783" s="237"/>
      <c r="C783" s="238"/>
      <c r="D783" s="239"/>
      <c r="E783" s="240"/>
      <c r="F783" s="240"/>
      <c r="G783" s="241"/>
    </row>
    <row r="784" spans="1:7" s="242" customFormat="1" ht="15">
      <c r="A784" s="236"/>
      <c r="B784" s="237"/>
      <c r="C784" s="238"/>
      <c r="D784" s="239"/>
      <c r="E784" s="240"/>
      <c r="F784" s="240"/>
      <c r="G784" s="241"/>
    </row>
    <row r="785" spans="1:7" s="242" customFormat="1" ht="15">
      <c r="A785" s="236"/>
      <c r="B785" s="237"/>
      <c r="C785" s="238"/>
      <c r="D785" s="239"/>
      <c r="E785" s="240"/>
      <c r="F785" s="240"/>
      <c r="G785" s="241"/>
    </row>
    <row r="786" spans="1:7" s="242" customFormat="1" ht="15">
      <c r="A786" s="236"/>
      <c r="B786" s="237"/>
      <c r="C786" s="238"/>
      <c r="D786" s="239"/>
      <c r="E786" s="240"/>
      <c r="F786" s="240"/>
      <c r="G786" s="241"/>
    </row>
    <row r="787" spans="1:7" s="242" customFormat="1" ht="15">
      <c r="A787" s="236"/>
      <c r="B787" s="237"/>
      <c r="C787" s="238"/>
      <c r="D787" s="239"/>
      <c r="E787" s="240"/>
      <c r="F787" s="240"/>
      <c r="G787" s="241"/>
    </row>
    <row r="788" spans="1:7" s="242" customFormat="1" ht="15">
      <c r="A788" s="236"/>
      <c r="B788" s="237"/>
      <c r="C788" s="238"/>
      <c r="D788" s="239"/>
      <c r="E788" s="240"/>
      <c r="F788" s="240"/>
      <c r="G788" s="241"/>
    </row>
    <row r="789" spans="1:7" s="242" customFormat="1" ht="15">
      <c r="A789" s="236"/>
      <c r="B789" s="237"/>
      <c r="C789" s="238"/>
      <c r="D789" s="239"/>
      <c r="E789" s="240"/>
      <c r="F789" s="240"/>
      <c r="G789" s="241"/>
    </row>
    <row r="790" spans="1:7" s="242" customFormat="1" ht="15">
      <c r="A790" s="236"/>
      <c r="B790" s="237"/>
      <c r="C790" s="238"/>
      <c r="D790" s="239"/>
      <c r="E790" s="240"/>
      <c r="F790" s="240"/>
      <c r="G790" s="241"/>
    </row>
    <row r="791" spans="1:7" s="242" customFormat="1" ht="15">
      <c r="A791" s="236"/>
      <c r="B791" s="237"/>
      <c r="C791" s="238"/>
      <c r="D791" s="239"/>
      <c r="E791" s="240"/>
      <c r="F791" s="240"/>
      <c r="G791" s="241"/>
    </row>
    <row r="792" spans="1:7" s="242" customFormat="1" ht="15">
      <c r="A792" s="236"/>
      <c r="B792" s="237"/>
      <c r="C792" s="238"/>
      <c r="D792" s="239"/>
      <c r="E792" s="240"/>
      <c r="F792" s="240"/>
      <c r="G792" s="241"/>
    </row>
    <row r="793" spans="1:7" s="242" customFormat="1" ht="15">
      <c r="A793" s="236"/>
      <c r="B793" s="237"/>
      <c r="C793" s="238"/>
      <c r="D793" s="239"/>
      <c r="E793" s="240"/>
      <c r="F793" s="240"/>
      <c r="G793" s="241"/>
    </row>
    <row r="794" spans="1:7" s="242" customFormat="1" ht="15">
      <c r="A794" s="236"/>
      <c r="B794" s="237"/>
      <c r="C794" s="238"/>
      <c r="D794" s="239"/>
      <c r="E794" s="240"/>
      <c r="F794" s="240"/>
      <c r="G794" s="241"/>
    </row>
    <row r="795" spans="1:7" s="242" customFormat="1" ht="15">
      <c r="A795" s="236"/>
      <c r="B795" s="237"/>
      <c r="C795" s="238"/>
      <c r="D795" s="239"/>
      <c r="E795" s="240"/>
      <c r="F795" s="240"/>
      <c r="G795" s="241"/>
    </row>
    <row r="796" spans="1:7" s="242" customFormat="1" ht="15">
      <c r="A796" s="236"/>
      <c r="B796" s="237"/>
      <c r="C796" s="238"/>
      <c r="D796" s="239"/>
      <c r="E796" s="240"/>
      <c r="F796" s="240"/>
      <c r="G796" s="241"/>
    </row>
    <row r="797" spans="1:7" s="242" customFormat="1" ht="15">
      <c r="A797" s="236"/>
      <c r="B797" s="237"/>
      <c r="C797" s="238"/>
      <c r="D797" s="239"/>
      <c r="E797" s="240"/>
      <c r="F797" s="240"/>
      <c r="G797" s="241"/>
    </row>
    <row r="798" spans="1:7" s="242" customFormat="1" ht="15">
      <c r="A798" s="236"/>
      <c r="B798" s="237"/>
      <c r="C798" s="238"/>
      <c r="D798" s="239"/>
      <c r="E798" s="240"/>
      <c r="F798" s="240"/>
      <c r="G798" s="241"/>
    </row>
    <row r="799" spans="1:7" s="242" customFormat="1" ht="15">
      <c r="A799" s="236"/>
      <c r="B799" s="237"/>
      <c r="C799" s="238"/>
      <c r="D799" s="239"/>
      <c r="E799" s="240"/>
      <c r="F799" s="240"/>
      <c r="G799" s="241"/>
    </row>
    <row r="800" spans="1:7" s="242" customFormat="1" ht="15">
      <c r="A800" s="236"/>
      <c r="B800" s="237"/>
      <c r="C800" s="238"/>
      <c r="D800" s="239"/>
      <c r="E800" s="240"/>
      <c r="F800" s="240"/>
      <c r="G800" s="241"/>
    </row>
    <row r="801" spans="1:7" s="242" customFormat="1" ht="15">
      <c r="A801" s="236"/>
      <c r="B801" s="237"/>
      <c r="C801" s="238"/>
      <c r="D801" s="239"/>
      <c r="E801" s="240"/>
      <c r="F801" s="240"/>
      <c r="G801" s="241"/>
    </row>
    <row r="802" spans="1:7" s="242" customFormat="1" ht="15">
      <c r="A802" s="236"/>
      <c r="B802" s="237"/>
      <c r="C802" s="238"/>
      <c r="D802" s="239"/>
      <c r="E802" s="240"/>
      <c r="F802" s="240"/>
      <c r="G802" s="241"/>
    </row>
    <row r="803" spans="1:7" s="242" customFormat="1" ht="15">
      <c r="A803" s="236"/>
      <c r="B803" s="237"/>
      <c r="C803" s="238"/>
      <c r="D803" s="239"/>
      <c r="E803" s="240"/>
      <c r="F803" s="240"/>
      <c r="G803" s="241"/>
    </row>
    <row r="804" spans="1:7" s="242" customFormat="1" ht="15">
      <c r="A804" s="236"/>
      <c r="B804" s="237"/>
      <c r="C804" s="238"/>
      <c r="D804" s="239"/>
      <c r="E804" s="240"/>
      <c r="F804" s="240"/>
      <c r="G804" s="241"/>
    </row>
    <row r="805" spans="1:7" s="242" customFormat="1" ht="15">
      <c r="A805" s="236"/>
      <c r="B805" s="237"/>
      <c r="C805" s="238"/>
      <c r="D805" s="239"/>
      <c r="E805" s="240"/>
      <c r="F805" s="240"/>
      <c r="G805" s="241"/>
    </row>
    <row r="806" spans="1:7" s="242" customFormat="1" ht="15">
      <c r="A806" s="236"/>
      <c r="B806" s="237"/>
      <c r="C806" s="238"/>
      <c r="D806" s="239"/>
      <c r="E806" s="240"/>
      <c r="F806" s="240"/>
      <c r="G806" s="241"/>
    </row>
    <row r="807" spans="1:7" s="242" customFormat="1" ht="15">
      <c r="A807" s="236"/>
      <c r="B807" s="237"/>
      <c r="C807" s="238"/>
      <c r="D807" s="239"/>
      <c r="E807" s="240"/>
      <c r="F807" s="240"/>
      <c r="G807" s="241"/>
    </row>
    <row r="808" spans="1:7" s="242" customFormat="1" ht="15">
      <c r="A808" s="236"/>
      <c r="B808" s="237"/>
      <c r="C808" s="238"/>
      <c r="D808" s="239"/>
      <c r="E808" s="240"/>
      <c r="F808" s="240"/>
      <c r="G808" s="241"/>
    </row>
    <row r="809" spans="1:7" s="242" customFormat="1" ht="15">
      <c r="A809" s="236"/>
      <c r="B809" s="237"/>
      <c r="C809" s="238"/>
      <c r="D809" s="239"/>
      <c r="E809" s="240"/>
      <c r="F809" s="240"/>
      <c r="G809" s="241"/>
    </row>
    <row r="810" spans="1:7" s="242" customFormat="1" ht="15">
      <c r="A810" s="236"/>
      <c r="B810" s="237"/>
      <c r="C810" s="238"/>
      <c r="D810" s="239"/>
      <c r="E810" s="240"/>
      <c r="F810" s="240"/>
      <c r="G810" s="241"/>
    </row>
    <row r="811" spans="1:7" s="242" customFormat="1" ht="15">
      <c r="A811" s="236"/>
      <c r="B811" s="237"/>
      <c r="C811" s="238"/>
      <c r="D811" s="239"/>
      <c r="E811" s="240"/>
      <c r="F811" s="240"/>
      <c r="G811" s="241"/>
    </row>
    <row r="812" spans="1:7" s="242" customFormat="1" ht="15">
      <c r="A812" s="236"/>
      <c r="B812" s="237"/>
      <c r="C812" s="238"/>
      <c r="D812" s="239"/>
      <c r="E812" s="240"/>
      <c r="F812" s="240"/>
      <c r="G812" s="241"/>
    </row>
    <row r="813" spans="1:7" s="242" customFormat="1" ht="15">
      <c r="A813" s="236"/>
      <c r="B813" s="237"/>
      <c r="C813" s="238"/>
      <c r="D813" s="239"/>
      <c r="E813" s="240"/>
      <c r="F813" s="240"/>
      <c r="G813" s="241"/>
    </row>
    <row r="814" spans="1:7" s="242" customFormat="1" ht="15">
      <c r="A814" s="236"/>
      <c r="B814" s="237"/>
      <c r="C814" s="238"/>
      <c r="D814" s="239"/>
      <c r="E814" s="240"/>
      <c r="F814" s="240"/>
      <c r="G814" s="241"/>
    </row>
    <row r="815" spans="1:7" s="242" customFormat="1" ht="15">
      <c r="A815" s="236"/>
      <c r="B815" s="237"/>
      <c r="C815" s="238"/>
      <c r="D815" s="239"/>
      <c r="E815" s="240"/>
      <c r="F815" s="240"/>
      <c r="G815" s="241"/>
    </row>
    <row r="816" spans="1:7" s="242" customFormat="1" ht="15">
      <c r="A816" s="236"/>
      <c r="B816" s="237"/>
      <c r="C816" s="238"/>
      <c r="D816" s="239"/>
      <c r="E816" s="240"/>
      <c r="F816" s="240"/>
      <c r="G816" s="241"/>
    </row>
    <row r="817" spans="1:7" s="242" customFormat="1" ht="15">
      <c r="A817" s="236"/>
      <c r="B817" s="237"/>
      <c r="C817" s="238"/>
      <c r="D817" s="239"/>
      <c r="E817" s="240"/>
      <c r="F817" s="240"/>
      <c r="G817" s="241"/>
    </row>
    <row r="818" spans="1:7" s="242" customFormat="1" ht="15">
      <c r="A818" s="236"/>
      <c r="B818" s="237"/>
      <c r="C818" s="238"/>
      <c r="D818" s="239"/>
      <c r="E818" s="240"/>
      <c r="F818" s="240"/>
      <c r="G818" s="241"/>
    </row>
    <row r="819" spans="1:7" s="242" customFormat="1" ht="15">
      <c r="A819" s="236"/>
      <c r="B819" s="237"/>
      <c r="C819" s="238"/>
      <c r="D819" s="239"/>
      <c r="E819" s="240"/>
      <c r="F819" s="240"/>
      <c r="G819" s="241"/>
    </row>
    <row r="820" spans="1:7" s="242" customFormat="1" ht="15">
      <c r="A820" s="236"/>
      <c r="B820" s="237"/>
      <c r="C820" s="238"/>
      <c r="D820" s="239"/>
      <c r="E820" s="240"/>
      <c r="F820" s="240"/>
      <c r="G820" s="241"/>
    </row>
    <row r="821" spans="1:7" s="242" customFormat="1" ht="15">
      <c r="A821" s="236"/>
      <c r="B821" s="237"/>
      <c r="C821" s="238"/>
      <c r="D821" s="239"/>
      <c r="E821" s="240"/>
      <c r="F821" s="240"/>
      <c r="G821" s="241"/>
    </row>
    <row r="822" spans="1:7" s="242" customFormat="1" ht="15">
      <c r="A822" s="236"/>
      <c r="B822" s="237"/>
      <c r="C822" s="238"/>
      <c r="D822" s="239"/>
      <c r="E822" s="240"/>
      <c r="F822" s="240"/>
      <c r="G822" s="241"/>
    </row>
    <row r="823" spans="1:7" s="242" customFormat="1" ht="15">
      <c r="A823" s="236"/>
      <c r="B823" s="237"/>
      <c r="C823" s="238"/>
      <c r="D823" s="239"/>
      <c r="E823" s="240"/>
      <c r="F823" s="240"/>
      <c r="G823" s="241"/>
    </row>
    <row r="824" spans="1:7" s="242" customFormat="1" ht="15">
      <c r="A824" s="236"/>
      <c r="B824" s="237"/>
      <c r="C824" s="238"/>
      <c r="D824" s="239"/>
      <c r="E824" s="240"/>
      <c r="F824" s="240"/>
      <c r="G824" s="241"/>
    </row>
    <row r="825" spans="1:7" s="242" customFormat="1" ht="15">
      <c r="A825" s="236"/>
      <c r="B825" s="237"/>
      <c r="C825" s="238"/>
      <c r="D825" s="239"/>
      <c r="E825" s="240"/>
      <c r="F825" s="240"/>
      <c r="G825" s="241"/>
    </row>
    <row r="826" spans="1:7" s="242" customFormat="1" ht="15">
      <c r="A826" s="236"/>
      <c r="B826" s="237"/>
      <c r="C826" s="238"/>
      <c r="D826" s="239"/>
      <c r="E826" s="240"/>
      <c r="F826" s="240"/>
      <c r="G826" s="241"/>
    </row>
    <row r="827" spans="1:7" s="242" customFormat="1" ht="15">
      <c r="A827" s="236"/>
      <c r="B827" s="237"/>
      <c r="C827" s="238"/>
      <c r="D827" s="239"/>
      <c r="E827" s="240"/>
      <c r="F827" s="240"/>
      <c r="G827" s="241"/>
    </row>
    <row r="828" spans="1:7" s="242" customFormat="1" ht="15">
      <c r="A828" s="236"/>
      <c r="B828" s="237"/>
      <c r="C828" s="238"/>
      <c r="D828" s="239"/>
      <c r="E828" s="240"/>
      <c r="F828" s="240"/>
      <c r="G828" s="241"/>
    </row>
    <row r="829" spans="1:7" s="242" customFormat="1" ht="15">
      <c r="A829" s="236"/>
      <c r="B829" s="237"/>
      <c r="C829" s="238"/>
      <c r="D829" s="239"/>
      <c r="E829" s="240"/>
      <c r="F829" s="240"/>
      <c r="G829" s="241"/>
    </row>
    <row r="830" spans="1:7" s="242" customFormat="1" ht="15">
      <c r="A830" s="236"/>
      <c r="B830" s="237"/>
      <c r="C830" s="238"/>
      <c r="D830" s="239"/>
      <c r="E830" s="240"/>
      <c r="F830" s="240"/>
      <c r="G830" s="241"/>
    </row>
    <row r="831" spans="1:7" s="242" customFormat="1" ht="15">
      <c r="A831" s="236"/>
      <c r="B831" s="237"/>
      <c r="C831" s="238"/>
      <c r="D831" s="239"/>
      <c r="E831" s="240"/>
      <c r="F831" s="240"/>
      <c r="G831" s="241"/>
    </row>
    <row r="832" spans="1:7" s="242" customFormat="1" ht="15">
      <c r="A832" s="236"/>
      <c r="B832" s="237"/>
      <c r="C832" s="238"/>
      <c r="D832" s="239"/>
      <c r="E832" s="240"/>
      <c r="F832" s="240"/>
      <c r="G832" s="241"/>
    </row>
    <row r="833" spans="1:7" s="242" customFormat="1" ht="15">
      <c r="A833" s="236"/>
      <c r="B833" s="237"/>
      <c r="C833" s="238"/>
      <c r="D833" s="239"/>
      <c r="E833" s="240"/>
      <c r="F833" s="240"/>
      <c r="G833" s="241"/>
    </row>
    <row r="834" spans="1:7" s="242" customFormat="1" ht="15">
      <c r="A834" s="236"/>
      <c r="B834" s="237"/>
      <c r="C834" s="238"/>
      <c r="D834" s="239"/>
      <c r="E834" s="240"/>
      <c r="F834" s="240"/>
      <c r="G834" s="241"/>
    </row>
    <row r="835" spans="1:7" s="242" customFormat="1" ht="15">
      <c r="A835" s="236"/>
      <c r="B835" s="237"/>
      <c r="C835" s="238"/>
      <c r="D835" s="239"/>
      <c r="E835" s="240"/>
      <c r="F835" s="240"/>
      <c r="G835" s="241"/>
    </row>
    <row r="836" spans="1:7" s="242" customFormat="1" ht="15">
      <c r="A836" s="236"/>
      <c r="B836" s="237"/>
      <c r="C836" s="238"/>
      <c r="D836" s="239"/>
      <c r="E836" s="240"/>
      <c r="F836" s="240"/>
      <c r="G836" s="241"/>
    </row>
    <row r="837" spans="1:7" s="242" customFormat="1" ht="15">
      <c r="A837" s="236"/>
      <c r="B837" s="237"/>
      <c r="C837" s="238"/>
      <c r="D837" s="239"/>
      <c r="E837" s="240"/>
      <c r="F837" s="240"/>
      <c r="G837" s="241"/>
    </row>
    <row r="838" spans="1:7" s="242" customFormat="1" ht="15">
      <c r="A838" s="236"/>
      <c r="B838" s="237"/>
      <c r="C838" s="238"/>
      <c r="D838" s="239"/>
      <c r="E838" s="240"/>
      <c r="F838" s="240"/>
      <c r="G838" s="241"/>
    </row>
    <row r="839" spans="1:7" s="242" customFormat="1" ht="15">
      <c r="A839" s="236"/>
      <c r="B839" s="237"/>
      <c r="C839" s="238"/>
      <c r="D839" s="239"/>
      <c r="E839" s="240"/>
      <c r="F839" s="240"/>
      <c r="G839" s="241"/>
    </row>
    <row r="840" spans="1:7" s="242" customFormat="1" ht="15">
      <c r="A840" s="236"/>
      <c r="B840" s="237"/>
      <c r="C840" s="238"/>
      <c r="D840" s="239"/>
      <c r="E840" s="240"/>
      <c r="F840" s="240"/>
      <c r="G840" s="241"/>
    </row>
    <row r="841" spans="1:7" s="242" customFormat="1" ht="15">
      <c r="A841" s="236"/>
      <c r="B841" s="237"/>
      <c r="C841" s="238"/>
      <c r="D841" s="239"/>
      <c r="E841" s="240"/>
      <c r="F841" s="240"/>
      <c r="G841" s="241"/>
    </row>
    <row r="842" spans="1:7" s="242" customFormat="1" ht="15">
      <c r="A842" s="236"/>
      <c r="B842" s="237"/>
      <c r="C842" s="238"/>
      <c r="D842" s="239"/>
      <c r="E842" s="240"/>
      <c r="F842" s="240"/>
      <c r="G842" s="241"/>
    </row>
    <row r="843" spans="1:7" s="242" customFormat="1" ht="15">
      <c r="A843" s="236"/>
      <c r="B843" s="237"/>
      <c r="C843" s="238"/>
      <c r="D843" s="239"/>
      <c r="E843" s="240"/>
      <c r="F843" s="240"/>
      <c r="G843" s="241"/>
    </row>
    <row r="844" spans="1:7" s="242" customFormat="1" ht="15">
      <c r="A844" s="236"/>
      <c r="B844" s="237"/>
      <c r="C844" s="238"/>
      <c r="D844" s="239"/>
      <c r="E844" s="240"/>
      <c r="F844" s="240"/>
      <c r="G844" s="241"/>
    </row>
    <row r="845" spans="1:7" s="242" customFormat="1" ht="15">
      <c r="A845" s="236"/>
      <c r="B845" s="237"/>
      <c r="C845" s="238"/>
      <c r="D845" s="239"/>
      <c r="E845" s="240"/>
      <c r="F845" s="240"/>
      <c r="G845" s="241"/>
    </row>
    <row r="846" spans="1:7" s="242" customFormat="1" ht="15">
      <c r="A846" s="236"/>
      <c r="B846" s="237"/>
      <c r="C846" s="238"/>
      <c r="D846" s="239"/>
      <c r="E846" s="240"/>
      <c r="F846" s="240"/>
      <c r="G846" s="241"/>
    </row>
    <row r="847" spans="1:7" s="242" customFormat="1" ht="15">
      <c r="A847" s="236"/>
      <c r="B847" s="237"/>
      <c r="C847" s="238"/>
      <c r="D847" s="239"/>
      <c r="E847" s="240"/>
      <c r="F847" s="240"/>
      <c r="G847" s="241"/>
    </row>
    <row r="848" spans="1:7" s="242" customFormat="1" ht="15">
      <c r="A848" s="236"/>
      <c r="B848" s="237"/>
      <c r="C848" s="238"/>
      <c r="D848" s="239"/>
      <c r="E848" s="240"/>
      <c r="F848" s="240"/>
      <c r="G848" s="241"/>
    </row>
    <row r="849" spans="1:7" s="242" customFormat="1" ht="15">
      <c r="A849" s="236"/>
      <c r="B849" s="237"/>
      <c r="C849" s="238"/>
      <c r="D849" s="239"/>
      <c r="E849" s="240"/>
      <c r="F849" s="240"/>
      <c r="G849" s="241"/>
    </row>
    <row r="850" spans="1:7" s="242" customFormat="1" ht="15">
      <c r="A850" s="236"/>
      <c r="B850" s="237"/>
      <c r="C850" s="238"/>
      <c r="D850" s="239"/>
      <c r="E850" s="240"/>
      <c r="F850" s="240"/>
      <c r="G850" s="241"/>
    </row>
    <row r="851" spans="1:7" s="242" customFormat="1" ht="15">
      <c r="A851" s="236"/>
      <c r="B851" s="237"/>
      <c r="C851" s="238"/>
      <c r="D851" s="239"/>
      <c r="E851" s="240"/>
      <c r="F851" s="240"/>
      <c r="G851" s="241"/>
    </row>
    <row r="852" spans="1:7" s="242" customFormat="1" ht="15">
      <c r="A852" s="236"/>
      <c r="B852" s="237"/>
      <c r="C852" s="238"/>
      <c r="D852" s="239"/>
      <c r="E852" s="240"/>
      <c r="F852" s="240"/>
      <c r="G852" s="241"/>
    </row>
    <row r="853" spans="1:7" s="242" customFormat="1" ht="15">
      <c r="A853" s="236"/>
      <c r="B853" s="237"/>
      <c r="C853" s="238"/>
      <c r="D853" s="239"/>
      <c r="E853" s="240"/>
      <c r="F853" s="240"/>
      <c r="G853" s="241"/>
    </row>
    <row r="854" spans="1:7" s="242" customFormat="1" ht="15">
      <c r="A854" s="236"/>
      <c r="B854" s="237"/>
      <c r="C854" s="238"/>
      <c r="D854" s="239"/>
      <c r="E854" s="240"/>
      <c r="F854" s="240"/>
      <c r="G854" s="241"/>
    </row>
    <row r="855" spans="1:7" s="242" customFormat="1" ht="15">
      <c r="A855" s="236"/>
      <c r="B855" s="237"/>
      <c r="C855" s="238"/>
      <c r="D855" s="239"/>
      <c r="E855" s="240"/>
      <c r="F855" s="240"/>
      <c r="G855" s="241"/>
    </row>
    <row r="856" spans="1:7" s="242" customFormat="1" ht="15">
      <c r="A856" s="236"/>
      <c r="B856" s="237"/>
      <c r="C856" s="238"/>
      <c r="D856" s="239"/>
      <c r="E856" s="240"/>
      <c r="F856" s="240"/>
      <c r="G856" s="241"/>
    </row>
    <row r="857" spans="1:7" s="242" customFormat="1" ht="15">
      <c r="A857" s="236"/>
      <c r="B857" s="237"/>
      <c r="C857" s="238"/>
      <c r="D857" s="239"/>
      <c r="E857" s="240"/>
      <c r="F857" s="240"/>
      <c r="G857" s="241"/>
    </row>
    <row r="858" spans="1:7" s="242" customFormat="1" ht="15">
      <c r="A858" s="236"/>
      <c r="B858" s="237"/>
      <c r="C858" s="238"/>
      <c r="D858" s="239"/>
      <c r="E858" s="240"/>
      <c r="F858" s="240"/>
      <c r="G858" s="241"/>
    </row>
    <row r="859" spans="1:7" s="242" customFormat="1" ht="15">
      <c r="A859" s="236"/>
      <c r="B859" s="237"/>
      <c r="C859" s="238"/>
      <c r="D859" s="239"/>
      <c r="E859" s="240"/>
      <c r="F859" s="240"/>
      <c r="G859" s="241"/>
    </row>
    <row r="860" spans="1:7" s="242" customFormat="1" ht="15">
      <c r="A860" s="236"/>
      <c r="B860" s="237"/>
      <c r="C860" s="238"/>
      <c r="D860" s="239"/>
      <c r="E860" s="240"/>
      <c r="F860" s="240"/>
      <c r="G860" s="241"/>
    </row>
    <row r="861" spans="1:7" s="242" customFormat="1" ht="15">
      <c r="A861" s="236"/>
      <c r="B861" s="237"/>
      <c r="C861" s="238"/>
      <c r="D861" s="239"/>
      <c r="E861" s="240"/>
      <c r="F861" s="240"/>
      <c r="G861" s="241"/>
    </row>
    <row r="862" spans="1:7" s="242" customFormat="1" ht="15">
      <c r="A862" s="236"/>
      <c r="B862" s="237"/>
      <c r="C862" s="238"/>
      <c r="D862" s="239"/>
      <c r="E862" s="240"/>
      <c r="F862" s="240"/>
      <c r="G862" s="241"/>
    </row>
    <row r="863" spans="1:7" s="242" customFormat="1" ht="15">
      <c r="A863" s="236"/>
      <c r="B863" s="237"/>
      <c r="C863" s="238"/>
      <c r="D863" s="239"/>
      <c r="E863" s="240"/>
      <c r="F863" s="240"/>
      <c r="G863" s="241"/>
    </row>
    <row r="864" spans="1:7" s="242" customFormat="1" ht="15">
      <c r="A864" s="236"/>
      <c r="B864" s="237"/>
      <c r="C864" s="238"/>
      <c r="D864" s="239"/>
      <c r="E864" s="240"/>
      <c r="F864" s="240"/>
      <c r="G864" s="241"/>
    </row>
    <row r="865" spans="1:7" s="242" customFormat="1" ht="15">
      <c r="A865" s="236"/>
      <c r="B865" s="237"/>
      <c r="C865" s="238"/>
      <c r="D865" s="239"/>
      <c r="E865" s="240"/>
      <c r="F865" s="240"/>
      <c r="G865" s="241"/>
    </row>
    <row r="866" spans="1:7" s="242" customFormat="1" ht="15">
      <c r="A866" s="236"/>
      <c r="B866" s="237"/>
      <c r="C866" s="238"/>
      <c r="D866" s="239"/>
      <c r="E866" s="240"/>
      <c r="F866" s="240"/>
      <c r="G866" s="241"/>
    </row>
    <row r="867" spans="1:7" s="242" customFormat="1" ht="15">
      <c r="A867" s="236"/>
      <c r="B867" s="237"/>
      <c r="C867" s="238"/>
      <c r="D867" s="239"/>
      <c r="E867" s="240"/>
      <c r="F867" s="240"/>
      <c r="G867" s="241"/>
    </row>
    <row r="868" spans="1:7" s="242" customFormat="1" ht="15">
      <c r="A868" s="236"/>
      <c r="B868" s="237"/>
      <c r="C868" s="238"/>
      <c r="D868" s="239"/>
      <c r="E868" s="240"/>
      <c r="F868" s="240"/>
      <c r="G868" s="241"/>
    </row>
    <row r="869" spans="1:7" s="242" customFormat="1" ht="15">
      <c r="A869" s="236"/>
      <c r="B869" s="237"/>
      <c r="C869" s="238"/>
      <c r="D869" s="239"/>
      <c r="E869" s="240"/>
      <c r="F869" s="240"/>
      <c r="G869" s="241"/>
    </row>
    <row r="870" spans="1:7" s="242" customFormat="1" ht="15">
      <c r="A870" s="236"/>
      <c r="B870" s="237"/>
      <c r="C870" s="238"/>
      <c r="D870" s="239"/>
      <c r="E870" s="240"/>
      <c r="F870" s="240"/>
      <c r="G870" s="241"/>
    </row>
    <row r="871" spans="1:7" s="242" customFormat="1" ht="15">
      <c r="A871" s="236"/>
      <c r="B871" s="237"/>
      <c r="C871" s="238"/>
      <c r="D871" s="239"/>
      <c r="E871" s="240"/>
      <c r="F871" s="240"/>
      <c r="G871" s="241"/>
    </row>
    <row r="872" spans="1:7" s="242" customFormat="1" ht="15">
      <c r="A872" s="236"/>
      <c r="B872" s="237"/>
      <c r="C872" s="238"/>
      <c r="D872" s="239"/>
      <c r="E872" s="240"/>
      <c r="F872" s="240"/>
      <c r="G872" s="241"/>
    </row>
    <row r="873" spans="1:7" s="242" customFormat="1" ht="15">
      <c r="A873" s="236"/>
      <c r="B873" s="237"/>
      <c r="C873" s="238"/>
      <c r="D873" s="239"/>
      <c r="E873" s="240"/>
      <c r="F873" s="240"/>
      <c r="G873" s="241"/>
    </row>
    <row r="874" spans="1:7" s="242" customFormat="1" ht="15">
      <c r="A874" s="236"/>
      <c r="B874" s="237"/>
      <c r="C874" s="238"/>
      <c r="D874" s="239"/>
      <c r="E874" s="240"/>
      <c r="F874" s="240"/>
      <c r="G874" s="241"/>
    </row>
    <row r="875" spans="1:7" s="242" customFormat="1" ht="15">
      <c r="A875" s="236"/>
      <c r="B875" s="237"/>
      <c r="C875" s="238"/>
      <c r="D875" s="239"/>
      <c r="E875" s="240"/>
      <c r="F875" s="240"/>
      <c r="G875" s="241"/>
    </row>
    <row r="876" spans="1:7" s="242" customFormat="1" ht="15">
      <c r="A876" s="236"/>
      <c r="B876" s="237"/>
      <c r="C876" s="238"/>
      <c r="D876" s="239"/>
      <c r="E876" s="240"/>
      <c r="F876" s="240"/>
      <c r="G876" s="241"/>
    </row>
    <row r="877" spans="1:7" s="242" customFormat="1" ht="15">
      <c r="A877" s="236"/>
      <c r="B877" s="237"/>
      <c r="C877" s="238"/>
      <c r="D877" s="239"/>
      <c r="E877" s="240"/>
      <c r="F877" s="240"/>
      <c r="G877" s="241"/>
    </row>
    <row r="878" spans="1:7" s="242" customFormat="1" ht="15">
      <c r="A878" s="236"/>
      <c r="B878" s="237"/>
      <c r="C878" s="238"/>
      <c r="D878" s="239"/>
      <c r="E878" s="240"/>
      <c r="F878" s="240"/>
      <c r="G878" s="241"/>
    </row>
    <row r="879" spans="1:7" s="242" customFormat="1" ht="15">
      <c r="A879" s="236"/>
      <c r="B879" s="237"/>
      <c r="C879" s="238"/>
      <c r="D879" s="239"/>
      <c r="E879" s="240"/>
      <c r="F879" s="240"/>
      <c r="G879" s="241"/>
    </row>
    <row r="880" spans="1:7" s="242" customFormat="1" ht="15">
      <c r="A880" s="236"/>
      <c r="B880" s="237"/>
      <c r="C880" s="238"/>
      <c r="D880" s="239"/>
      <c r="E880" s="240"/>
      <c r="F880" s="240"/>
      <c r="G880" s="241"/>
    </row>
    <row r="881" spans="1:7" s="242" customFormat="1" ht="15">
      <c r="A881" s="236"/>
      <c r="B881" s="237"/>
      <c r="C881" s="238"/>
      <c r="D881" s="239"/>
      <c r="E881" s="240"/>
      <c r="F881" s="240"/>
      <c r="G881" s="241"/>
    </row>
    <row r="882" spans="1:7" s="242" customFormat="1" ht="15">
      <c r="A882" s="236"/>
      <c r="B882" s="237"/>
      <c r="C882" s="238"/>
      <c r="D882" s="239"/>
      <c r="E882" s="240"/>
      <c r="F882" s="240"/>
      <c r="G882" s="241"/>
    </row>
    <row r="883" spans="1:7" s="242" customFormat="1" ht="15">
      <c r="A883" s="236"/>
      <c r="B883" s="237"/>
      <c r="C883" s="238"/>
      <c r="D883" s="239"/>
      <c r="E883" s="240"/>
      <c r="F883" s="240"/>
      <c r="G883" s="241"/>
    </row>
    <row r="884" spans="1:7" s="242" customFormat="1" ht="15">
      <c r="A884" s="236"/>
      <c r="B884" s="237"/>
      <c r="C884" s="238"/>
      <c r="D884" s="239"/>
      <c r="E884" s="240"/>
      <c r="F884" s="240"/>
      <c r="G884" s="241"/>
    </row>
    <row r="885" spans="1:7" s="242" customFormat="1" ht="15">
      <c r="A885" s="236"/>
      <c r="B885" s="237"/>
      <c r="C885" s="238"/>
      <c r="D885" s="239"/>
      <c r="E885" s="240"/>
      <c r="F885" s="240"/>
      <c r="G885" s="241"/>
    </row>
    <row r="886" spans="1:7" s="242" customFormat="1" ht="15">
      <c r="A886" s="236"/>
      <c r="B886" s="237"/>
      <c r="C886" s="238"/>
      <c r="D886" s="239"/>
      <c r="E886" s="240"/>
      <c r="F886" s="240"/>
      <c r="G886" s="241"/>
    </row>
    <row r="887" spans="1:7" s="242" customFormat="1" ht="15">
      <c r="A887" s="236"/>
      <c r="B887" s="237"/>
      <c r="C887" s="238"/>
      <c r="D887" s="239"/>
      <c r="E887" s="240"/>
      <c r="F887" s="240"/>
      <c r="G887" s="241"/>
    </row>
    <row r="888" spans="1:7" s="242" customFormat="1" ht="15">
      <c r="A888" s="236"/>
      <c r="B888" s="237"/>
      <c r="C888" s="238"/>
      <c r="D888" s="239"/>
      <c r="E888" s="240"/>
      <c r="F888" s="240"/>
      <c r="G888" s="241"/>
    </row>
    <row r="889" spans="1:7" s="242" customFormat="1" ht="15">
      <c r="A889" s="236"/>
      <c r="B889" s="237"/>
      <c r="C889" s="238"/>
      <c r="D889" s="239"/>
      <c r="E889" s="240"/>
      <c r="F889" s="240"/>
      <c r="G889" s="241"/>
    </row>
    <row r="890" spans="1:7" s="242" customFormat="1" ht="15">
      <c r="A890" s="236"/>
      <c r="B890" s="237"/>
      <c r="C890" s="238"/>
      <c r="D890" s="239"/>
      <c r="E890" s="240"/>
      <c r="F890" s="240"/>
      <c r="G890" s="241"/>
    </row>
    <row r="891" spans="1:7" s="242" customFormat="1" ht="15">
      <c r="A891" s="236"/>
      <c r="B891" s="237"/>
      <c r="C891" s="238"/>
      <c r="D891" s="239"/>
      <c r="E891" s="240"/>
      <c r="F891" s="240"/>
      <c r="G891" s="241"/>
    </row>
    <row r="892" spans="1:7" s="242" customFormat="1" ht="15">
      <c r="A892" s="236"/>
      <c r="B892" s="237"/>
      <c r="C892" s="238"/>
      <c r="D892" s="239"/>
      <c r="E892" s="240"/>
      <c r="F892" s="240"/>
      <c r="G892" s="241"/>
    </row>
    <row r="893" spans="1:7" s="242" customFormat="1" ht="15">
      <c r="A893" s="236"/>
      <c r="B893" s="237"/>
      <c r="C893" s="238"/>
      <c r="D893" s="239"/>
      <c r="E893" s="240"/>
      <c r="F893" s="240"/>
      <c r="G893" s="241"/>
    </row>
    <row r="894" spans="1:7" s="242" customFormat="1" ht="15">
      <c r="A894" s="236"/>
      <c r="B894" s="237"/>
      <c r="C894" s="238"/>
      <c r="D894" s="239"/>
      <c r="E894" s="240"/>
      <c r="F894" s="240"/>
      <c r="G894" s="241"/>
    </row>
    <row r="895" spans="1:7" s="242" customFormat="1" ht="15">
      <c r="A895" s="236"/>
      <c r="B895" s="237"/>
      <c r="C895" s="238"/>
      <c r="D895" s="239"/>
      <c r="E895" s="240"/>
      <c r="F895" s="240"/>
      <c r="G895" s="241"/>
    </row>
    <row r="896" spans="1:7" s="242" customFormat="1" ht="15">
      <c r="A896" s="236"/>
      <c r="B896" s="237"/>
      <c r="C896" s="238"/>
      <c r="D896" s="239"/>
      <c r="E896" s="240"/>
      <c r="F896" s="240"/>
      <c r="G896" s="241"/>
    </row>
    <row r="897" spans="1:7" s="242" customFormat="1" ht="15">
      <c r="A897" s="236"/>
      <c r="B897" s="237"/>
      <c r="C897" s="238"/>
      <c r="D897" s="239"/>
      <c r="E897" s="240"/>
      <c r="F897" s="240"/>
      <c r="G897" s="241"/>
    </row>
    <row r="898" spans="1:7" s="242" customFormat="1" ht="15">
      <c r="A898" s="236"/>
      <c r="B898" s="237"/>
      <c r="C898" s="238"/>
      <c r="D898" s="239"/>
      <c r="E898" s="240"/>
      <c r="F898" s="240"/>
      <c r="G898" s="241"/>
    </row>
    <row r="899" spans="1:7" s="242" customFormat="1" ht="15">
      <c r="A899" s="236"/>
      <c r="B899" s="237"/>
      <c r="C899" s="238"/>
      <c r="D899" s="239"/>
      <c r="E899" s="240"/>
      <c r="F899" s="240"/>
      <c r="G899" s="241"/>
    </row>
    <row r="900" spans="1:7" s="242" customFormat="1" ht="15">
      <c r="A900" s="236"/>
      <c r="B900" s="237"/>
      <c r="C900" s="238"/>
      <c r="D900" s="239"/>
      <c r="E900" s="240"/>
      <c r="F900" s="240"/>
      <c r="G900" s="241"/>
    </row>
    <row r="901" spans="1:7" s="242" customFormat="1" ht="15">
      <c r="A901" s="236"/>
      <c r="B901" s="237"/>
      <c r="C901" s="238"/>
      <c r="D901" s="239"/>
      <c r="E901" s="240"/>
      <c r="F901" s="240"/>
      <c r="G901" s="241"/>
    </row>
    <row r="902" spans="1:7" s="242" customFormat="1" ht="15">
      <c r="A902" s="236"/>
      <c r="B902" s="237"/>
      <c r="C902" s="238"/>
      <c r="D902" s="239"/>
      <c r="E902" s="240"/>
      <c r="F902" s="240"/>
      <c r="G902" s="241"/>
    </row>
    <row r="903" spans="1:7" s="242" customFormat="1" ht="15">
      <c r="A903" s="236"/>
      <c r="B903" s="237"/>
      <c r="C903" s="238"/>
      <c r="D903" s="239"/>
      <c r="E903" s="240"/>
      <c r="F903" s="240"/>
      <c r="G903" s="241"/>
    </row>
    <row r="904" spans="1:7" s="242" customFormat="1" ht="15">
      <c r="A904" s="236"/>
      <c r="B904" s="237"/>
      <c r="C904" s="238"/>
      <c r="D904" s="239"/>
      <c r="E904" s="240"/>
      <c r="F904" s="240"/>
      <c r="G904" s="241"/>
    </row>
    <row r="905" spans="1:7" s="242" customFormat="1" ht="15">
      <c r="A905" s="236"/>
      <c r="B905" s="237"/>
      <c r="C905" s="238"/>
      <c r="D905" s="239"/>
      <c r="E905" s="240"/>
      <c r="F905" s="240"/>
      <c r="G905" s="241"/>
    </row>
    <row r="906" spans="1:7" s="242" customFormat="1" ht="15">
      <c r="A906" s="236"/>
      <c r="B906" s="237"/>
      <c r="C906" s="238"/>
      <c r="D906" s="239"/>
      <c r="E906" s="240"/>
      <c r="F906" s="240"/>
      <c r="G906" s="241"/>
    </row>
    <row r="907" spans="1:7" s="242" customFormat="1" ht="15">
      <c r="A907" s="236"/>
      <c r="B907" s="237"/>
      <c r="C907" s="238"/>
      <c r="D907" s="239"/>
      <c r="E907" s="240"/>
      <c r="F907" s="240"/>
      <c r="G907" s="241"/>
    </row>
    <row r="908" spans="1:7" s="242" customFormat="1" ht="15">
      <c r="A908" s="236"/>
      <c r="B908" s="237"/>
      <c r="C908" s="238"/>
      <c r="D908" s="239"/>
      <c r="E908" s="240"/>
      <c r="F908" s="240"/>
      <c r="G908" s="241"/>
    </row>
    <row r="909" spans="1:7" s="242" customFormat="1" ht="15">
      <c r="A909" s="236"/>
      <c r="B909" s="237"/>
      <c r="C909" s="238"/>
      <c r="D909" s="239"/>
      <c r="E909" s="240"/>
      <c r="F909" s="240"/>
      <c r="G909" s="241"/>
    </row>
    <row r="910" spans="1:7" s="242" customFormat="1" ht="15">
      <c r="A910" s="236"/>
      <c r="B910" s="237"/>
      <c r="C910" s="238"/>
      <c r="D910" s="239"/>
      <c r="E910" s="240"/>
      <c r="F910" s="240"/>
      <c r="G910" s="241"/>
    </row>
    <row r="911" spans="1:7" s="242" customFormat="1" ht="15">
      <c r="A911" s="236"/>
      <c r="B911" s="237"/>
      <c r="C911" s="238"/>
      <c r="D911" s="239"/>
      <c r="E911" s="240"/>
      <c r="F911" s="240"/>
      <c r="G911" s="241"/>
    </row>
    <row r="912" spans="1:7" s="242" customFormat="1" ht="15">
      <c r="A912" s="236"/>
      <c r="B912" s="237"/>
      <c r="C912" s="238"/>
      <c r="D912" s="239"/>
      <c r="E912" s="240"/>
      <c r="F912" s="240"/>
      <c r="G912" s="241"/>
    </row>
    <row r="913" spans="1:7" s="242" customFormat="1" ht="15">
      <c r="A913" s="236"/>
      <c r="B913" s="237"/>
      <c r="C913" s="238"/>
      <c r="D913" s="239"/>
      <c r="E913" s="240"/>
      <c r="F913" s="240"/>
      <c r="G913" s="241"/>
    </row>
    <row r="914" spans="1:7" s="242" customFormat="1" ht="15">
      <c r="A914" s="236"/>
      <c r="B914" s="237"/>
      <c r="C914" s="238"/>
      <c r="D914" s="239"/>
      <c r="E914" s="240"/>
      <c r="F914" s="240"/>
      <c r="G914" s="241"/>
    </row>
    <row r="915" spans="1:7" s="242" customFormat="1" ht="15">
      <c r="A915" s="236"/>
      <c r="B915" s="237"/>
      <c r="C915" s="238"/>
      <c r="D915" s="239"/>
      <c r="E915" s="240"/>
      <c r="F915" s="240"/>
      <c r="G915" s="241"/>
    </row>
    <row r="916" spans="1:7" s="242" customFormat="1" ht="15">
      <c r="A916" s="236"/>
      <c r="B916" s="237"/>
      <c r="C916" s="238"/>
      <c r="D916" s="239"/>
      <c r="E916" s="240"/>
      <c r="F916" s="240"/>
      <c r="G916" s="241"/>
    </row>
    <row r="917" spans="1:7" s="242" customFormat="1" ht="15">
      <c r="A917" s="236"/>
      <c r="B917" s="237"/>
      <c r="C917" s="238"/>
      <c r="D917" s="239"/>
      <c r="E917" s="240"/>
      <c r="F917" s="240"/>
      <c r="G917" s="241"/>
    </row>
    <row r="918" spans="1:7" s="242" customFormat="1" ht="15">
      <c r="A918" s="236"/>
      <c r="B918" s="237"/>
      <c r="C918" s="238"/>
      <c r="D918" s="239"/>
      <c r="E918" s="240"/>
      <c r="F918" s="240"/>
      <c r="G918" s="241"/>
    </row>
    <row r="919" spans="1:7" s="242" customFormat="1" ht="15">
      <c r="A919" s="236"/>
      <c r="B919" s="237"/>
      <c r="C919" s="238"/>
      <c r="D919" s="239"/>
      <c r="E919" s="240"/>
      <c r="F919" s="240"/>
      <c r="G919" s="241"/>
    </row>
    <row r="920" spans="1:7" s="242" customFormat="1" ht="15">
      <c r="A920" s="236"/>
      <c r="B920" s="237"/>
      <c r="C920" s="238"/>
      <c r="D920" s="239"/>
      <c r="E920" s="240"/>
      <c r="F920" s="240"/>
      <c r="G920" s="241"/>
    </row>
    <row r="921" spans="1:7" s="242" customFormat="1" ht="15">
      <c r="A921" s="236"/>
      <c r="B921" s="237"/>
      <c r="C921" s="238"/>
      <c r="D921" s="239"/>
      <c r="E921" s="240"/>
      <c r="F921" s="240"/>
      <c r="G921" s="241"/>
    </row>
    <row r="922" spans="1:7" s="242" customFormat="1" ht="15">
      <c r="A922" s="236"/>
      <c r="B922" s="237"/>
      <c r="C922" s="238"/>
      <c r="D922" s="239"/>
      <c r="E922" s="240"/>
      <c r="F922" s="240"/>
      <c r="G922" s="241"/>
    </row>
    <row r="923" spans="1:7" s="242" customFormat="1" ht="15">
      <c r="A923" s="236"/>
      <c r="B923" s="237"/>
      <c r="C923" s="238"/>
      <c r="D923" s="239"/>
      <c r="E923" s="240"/>
      <c r="F923" s="240"/>
      <c r="G923" s="241"/>
    </row>
    <row r="924" spans="1:7" s="242" customFormat="1" ht="15">
      <c r="A924" s="236"/>
      <c r="B924" s="237"/>
      <c r="C924" s="238"/>
      <c r="D924" s="239"/>
      <c r="E924" s="240"/>
      <c r="F924" s="240"/>
      <c r="G924" s="241"/>
    </row>
    <row r="925" spans="1:7" s="242" customFormat="1" ht="15">
      <c r="A925" s="236"/>
      <c r="B925" s="237"/>
      <c r="C925" s="238"/>
      <c r="D925" s="239"/>
      <c r="E925" s="240"/>
      <c r="F925" s="240"/>
      <c r="G925" s="241"/>
    </row>
    <row r="926" spans="1:7" s="242" customFormat="1" ht="15">
      <c r="A926" s="236"/>
      <c r="B926" s="237"/>
      <c r="C926" s="238"/>
      <c r="D926" s="239"/>
      <c r="E926" s="240"/>
      <c r="F926" s="240"/>
      <c r="G926" s="241"/>
    </row>
    <row r="927" spans="1:7" s="242" customFormat="1" ht="15">
      <c r="A927" s="236"/>
      <c r="B927" s="237"/>
      <c r="C927" s="238"/>
      <c r="D927" s="239"/>
      <c r="E927" s="240"/>
      <c r="F927" s="240"/>
      <c r="G927" s="241"/>
    </row>
    <row r="928" spans="1:7" s="242" customFormat="1" ht="15">
      <c r="A928" s="236"/>
      <c r="B928" s="237"/>
      <c r="C928" s="238"/>
      <c r="D928" s="239"/>
      <c r="E928" s="240"/>
      <c r="F928" s="240"/>
      <c r="G928" s="241"/>
    </row>
    <row r="929" spans="1:7" s="242" customFormat="1" ht="15">
      <c r="A929" s="236"/>
      <c r="B929" s="237"/>
      <c r="C929" s="238"/>
      <c r="D929" s="239"/>
      <c r="E929" s="240"/>
      <c r="F929" s="240"/>
      <c r="G929" s="241"/>
    </row>
    <row r="930" spans="1:7" s="242" customFormat="1" ht="15">
      <c r="A930" s="236"/>
      <c r="B930" s="237"/>
      <c r="C930" s="238"/>
      <c r="D930" s="239"/>
      <c r="E930" s="240"/>
      <c r="F930" s="240"/>
      <c r="G930" s="241"/>
    </row>
    <row r="931" spans="1:7" s="242" customFormat="1" ht="15">
      <c r="A931" s="236"/>
      <c r="B931" s="237"/>
      <c r="C931" s="238"/>
      <c r="D931" s="239"/>
      <c r="E931" s="240"/>
      <c r="F931" s="240"/>
      <c r="G931" s="241"/>
    </row>
    <row r="932" spans="1:7" s="242" customFormat="1" ht="15">
      <c r="A932" s="236"/>
      <c r="B932" s="237"/>
      <c r="C932" s="238"/>
      <c r="D932" s="239"/>
      <c r="E932" s="240"/>
      <c r="F932" s="240"/>
      <c r="G932" s="241"/>
    </row>
    <row r="933" spans="1:7" s="242" customFormat="1" ht="15">
      <c r="A933" s="236"/>
      <c r="B933" s="237"/>
      <c r="C933" s="238"/>
      <c r="D933" s="239"/>
      <c r="E933" s="240"/>
      <c r="F933" s="240"/>
      <c r="G933" s="241"/>
    </row>
    <row r="934" spans="1:7" s="242" customFormat="1" ht="15">
      <c r="A934" s="236"/>
      <c r="B934" s="237"/>
      <c r="C934" s="238"/>
      <c r="D934" s="239"/>
      <c r="E934" s="240"/>
      <c r="F934" s="240"/>
      <c r="G934" s="241"/>
    </row>
    <row r="935" spans="1:7" s="242" customFormat="1" ht="15">
      <c r="A935" s="236"/>
      <c r="B935" s="237"/>
      <c r="C935" s="238"/>
      <c r="D935" s="239"/>
      <c r="E935" s="240"/>
      <c r="F935" s="240"/>
      <c r="G935" s="241"/>
    </row>
    <row r="936" spans="1:7" s="242" customFormat="1" ht="15">
      <c r="A936" s="236"/>
      <c r="B936" s="237"/>
      <c r="C936" s="238"/>
      <c r="D936" s="239"/>
      <c r="E936" s="240"/>
      <c r="F936" s="240"/>
      <c r="G936" s="241"/>
    </row>
    <row r="937" spans="1:7" s="242" customFormat="1" ht="15">
      <c r="A937" s="236"/>
      <c r="B937" s="237"/>
      <c r="C937" s="238"/>
      <c r="D937" s="239"/>
      <c r="E937" s="240"/>
      <c r="F937" s="240"/>
      <c r="G937" s="241"/>
    </row>
    <row r="938" spans="1:7" s="242" customFormat="1" ht="15">
      <c r="A938" s="236"/>
      <c r="B938" s="237"/>
      <c r="C938" s="238"/>
      <c r="D938" s="239"/>
      <c r="E938" s="240"/>
      <c r="F938" s="240"/>
      <c r="G938" s="241"/>
    </row>
    <row r="939" spans="1:7" s="242" customFormat="1" ht="15">
      <c r="A939" s="236"/>
      <c r="B939" s="237"/>
      <c r="C939" s="238"/>
      <c r="D939" s="239"/>
      <c r="E939" s="240"/>
      <c r="F939" s="240"/>
      <c r="G939" s="241"/>
    </row>
    <row r="940" spans="1:7" s="242" customFormat="1" ht="15">
      <c r="A940" s="236"/>
      <c r="B940" s="237"/>
      <c r="C940" s="238"/>
      <c r="D940" s="239"/>
      <c r="E940" s="240"/>
      <c r="F940" s="240"/>
      <c r="G940" s="241"/>
    </row>
    <row r="941" spans="1:7" s="242" customFormat="1" ht="15">
      <c r="A941" s="236"/>
      <c r="B941" s="237"/>
      <c r="C941" s="238"/>
      <c r="D941" s="239"/>
      <c r="E941" s="240"/>
      <c r="F941" s="240"/>
      <c r="G941" s="241"/>
    </row>
    <row r="942" spans="1:7" s="242" customFormat="1" ht="15">
      <c r="A942" s="236"/>
      <c r="B942" s="237"/>
      <c r="C942" s="238"/>
      <c r="D942" s="239"/>
      <c r="E942" s="240"/>
      <c r="F942" s="240"/>
      <c r="G942" s="241"/>
    </row>
    <row r="943" spans="1:7" s="242" customFormat="1" ht="15">
      <c r="A943" s="236"/>
      <c r="B943" s="237"/>
      <c r="C943" s="238"/>
      <c r="D943" s="239"/>
      <c r="E943" s="240"/>
      <c r="F943" s="240"/>
      <c r="G943" s="241"/>
    </row>
    <row r="944" spans="1:7" s="242" customFormat="1" ht="15">
      <c r="A944" s="236"/>
      <c r="B944" s="237"/>
      <c r="C944" s="238"/>
      <c r="D944" s="239"/>
      <c r="E944" s="240"/>
      <c r="F944" s="240"/>
      <c r="G944" s="241"/>
    </row>
    <row r="945" spans="1:7" s="242" customFormat="1" ht="15">
      <c r="A945" s="236"/>
      <c r="B945" s="237"/>
      <c r="C945" s="238"/>
      <c r="D945" s="239"/>
      <c r="E945" s="240"/>
      <c r="F945" s="240"/>
      <c r="G945" s="241"/>
    </row>
    <row r="946" spans="1:7" s="242" customFormat="1" ht="15">
      <c r="A946" s="236"/>
      <c r="B946" s="237"/>
      <c r="C946" s="238"/>
      <c r="D946" s="239"/>
      <c r="E946" s="240"/>
      <c r="F946" s="240"/>
      <c r="G946" s="241"/>
    </row>
    <row r="947" spans="1:7" s="242" customFormat="1" ht="15">
      <c r="A947" s="236"/>
      <c r="B947" s="237"/>
      <c r="C947" s="238"/>
      <c r="D947" s="239"/>
      <c r="E947" s="240"/>
      <c r="F947" s="240"/>
      <c r="G947" s="241"/>
    </row>
    <row r="948" spans="1:7" s="242" customFormat="1" ht="15">
      <c r="A948" s="236"/>
      <c r="B948" s="237"/>
      <c r="C948" s="238"/>
      <c r="D948" s="239"/>
      <c r="E948" s="240"/>
      <c r="F948" s="240"/>
      <c r="G948" s="241"/>
    </row>
    <row r="949" spans="1:7" s="242" customFormat="1" ht="15">
      <c r="A949" s="236"/>
      <c r="B949" s="237"/>
      <c r="C949" s="238"/>
      <c r="D949" s="239"/>
      <c r="E949" s="240"/>
      <c r="F949" s="240"/>
      <c r="G949" s="241"/>
    </row>
    <row r="950" spans="1:7" s="242" customFormat="1" ht="15">
      <c r="A950" s="236"/>
      <c r="B950" s="237"/>
      <c r="C950" s="238"/>
      <c r="D950" s="239"/>
      <c r="E950" s="240"/>
      <c r="F950" s="240"/>
      <c r="G950" s="241"/>
    </row>
    <row r="951" spans="1:7" s="242" customFormat="1" ht="15">
      <c r="A951" s="236"/>
      <c r="B951" s="237"/>
      <c r="C951" s="238"/>
      <c r="D951" s="239"/>
      <c r="E951" s="240"/>
      <c r="F951" s="240"/>
      <c r="G951" s="241"/>
    </row>
    <row r="952" spans="1:7" s="242" customFormat="1" ht="15">
      <c r="A952" s="236"/>
      <c r="B952" s="237"/>
      <c r="C952" s="238"/>
      <c r="D952" s="239"/>
      <c r="E952" s="240"/>
      <c r="F952" s="240"/>
      <c r="G952" s="241"/>
    </row>
    <row r="953" spans="1:7" s="242" customFormat="1" ht="15">
      <c r="A953" s="236"/>
      <c r="B953" s="237"/>
      <c r="C953" s="238"/>
      <c r="D953" s="239"/>
      <c r="E953" s="240"/>
      <c r="F953" s="240"/>
      <c r="G953" s="241"/>
    </row>
    <row r="954" spans="1:7" s="242" customFormat="1" ht="15">
      <c r="A954" s="236"/>
      <c r="B954" s="237"/>
      <c r="C954" s="238"/>
      <c r="D954" s="239"/>
      <c r="E954" s="240"/>
      <c r="F954" s="240"/>
      <c r="G954" s="241"/>
    </row>
    <row r="955" spans="1:7" s="242" customFormat="1" ht="15">
      <c r="A955" s="236"/>
      <c r="B955" s="237"/>
      <c r="C955" s="238"/>
      <c r="D955" s="239"/>
      <c r="E955" s="240"/>
      <c r="F955" s="240"/>
      <c r="G955" s="241"/>
    </row>
    <row r="956" spans="1:7" s="242" customFormat="1" ht="15">
      <c r="A956" s="236"/>
      <c r="B956" s="237"/>
      <c r="C956" s="238"/>
      <c r="D956" s="239"/>
      <c r="E956" s="240"/>
      <c r="F956" s="240"/>
      <c r="G956" s="241"/>
    </row>
    <row r="957" spans="1:7" s="242" customFormat="1" ht="15">
      <c r="A957" s="236"/>
      <c r="B957" s="237"/>
      <c r="C957" s="238"/>
      <c r="D957" s="239"/>
      <c r="E957" s="240"/>
      <c r="F957" s="240"/>
      <c r="G957" s="241"/>
    </row>
    <row r="958" spans="1:7" s="242" customFormat="1" ht="15">
      <c r="A958" s="236"/>
      <c r="B958" s="237"/>
      <c r="C958" s="238"/>
      <c r="D958" s="239"/>
      <c r="E958" s="240"/>
      <c r="F958" s="240"/>
      <c r="G958" s="241"/>
    </row>
    <row r="959" spans="1:7" s="242" customFormat="1" ht="15">
      <c r="A959" s="236"/>
      <c r="B959" s="237"/>
      <c r="C959" s="238"/>
      <c r="D959" s="239"/>
      <c r="E959" s="240"/>
      <c r="F959" s="240"/>
      <c r="G959" s="241"/>
    </row>
    <row r="960" spans="1:7" s="242" customFormat="1" ht="15">
      <c r="A960" s="236"/>
      <c r="B960" s="237"/>
      <c r="C960" s="238"/>
      <c r="D960" s="239"/>
      <c r="E960" s="240"/>
      <c r="F960" s="240"/>
      <c r="G960" s="241"/>
    </row>
    <row r="961" spans="1:7" s="242" customFormat="1" ht="15">
      <c r="A961" s="236"/>
      <c r="B961" s="237"/>
      <c r="C961" s="238"/>
      <c r="D961" s="239"/>
      <c r="E961" s="240"/>
      <c r="F961" s="240"/>
      <c r="G961" s="241"/>
    </row>
    <row r="962" spans="1:7" s="242" customFormat="1" ht="15">
      <c r="A962" s="236"/>
      <c r="B962" s="237"/>
      <c r="C962" s="238"/>
      <c r="D962" s="239"/>
      <c r="E962" s="240"/>
      <c r="F962" s="240"/>
      <c r="G962" s="241"/>
    </row>
    <row r="963" spans="1:7" s="242" customFormat="1" ht="15">
      <c r="A963" s="236"/>
      <c r="B963" s="237"/>
      <c r="C963" s="238"/>
      <c r="D963" s="239"/>
      <c r="E963" s="240"/>
      <c r="F963" s="240"/>
      <c r="G963" s="241"/>
    </row>
    <row r="964" spans="1:7" s="242" customFormat="1" ht="15">
      <c r="A964" s="236"/>
      <c r="B964" s="237"/>
      <c r="C964" s="238"/>
      <c r="D964" s="239"/>
      <c r="E964" s="240"/>
      <c r="F964" s="240"/>
      <c r="G964" s="241"/>
    </row>
    <row r="965" spans="1:7" s="242" customFormat="1" ht="15">
      <c r="A965" s="236"/>
      <c r="B965" s="237"/>
      <c r="C965" s="238"/>
      <c r="D965" s="239"/>
      <c r="E965" s="240"/>
      <c r="F965" s="240"/>
      <c r="G965" s="241"/>
    </row>
    <row r="966" spans="1:7" s="242" customFormat="1" ht="15">
      <c r="A966" s="236"/>
      <c r="B966" s="237"/>
      <c r="C966" s="238"/>
      <c r="D966" s="239"/>
      <c r="E966" s="240"/>
      <c r="F966" s="240"/>
      <c r="G966" s="241"/>
    </row>
    <row r="967" spans="1:7" s="242" customFormat="1" ht="15">
      <c r="A967" s="236"/>
      <c r="B967" s="237"/>
      <c r="C967" s="238"/>
      <c r="D967" s="239"/>
      <c r="E967" s="240"/>
      <c r="F967" s="240"/>
      <c r="G967" s="241"/>
    </row>
    <row r="968" spans="1:7" s="242" customFormat="1" ht="15">
      <c r="A968" s="236"/>
      <c r="B968" s="237"/>
      <c r="C968" s="238"/>
      <c r="D968" s="239"/>
      <c r="E968" s="240"/>
      <c r="F968" s="240"/>
      <c r="G968" s="241"/>
    </row>
    <row r="969" spans="1:7" s="242" customFormat="1" ht="15">
      <c r="A969" s="236"/>
      <c r="B969" s="237"/>
      <c r="C969" s="238"/>
      <c r="D969" s="239"/>
      <c r="E969" s="240"/>
      <c r="F969" s="240"/>
      <c r="G969" s="241"/>
    </row>
    <row r="970" spans="1:7" s="242" customFormat="1" ht="15">
      <c r="A970" s="236"/>
      <c r="B970" s="237"/>
      <c r="C970" s="238"/>
      <c r="D970" s="239"/>
      <c r="E970" s="240"/>
      <c r="F970" s="240"/>
      <c r="G970" s="241"/>
    </row>
    <row r="971" spans="1:7" s="242" customFormat="1" ht="15">
      <c r="A971" s="236"/>
      <c r="B971" s="237"/>
      <c r="C971" s="238"/>
      <c r="D971" s="239"/>
      <c r="E971" s="240"/>
      <c r="F971" s="240"/>
      <c r="G971" s="241"/>
    </row>
    <row r="972" spans="1:7" s="242" customFormat="1" ht="15">
      <c r="A972" s="236"/>
      <c r="B972" s="237"/>
      <c r="C972" s="238"/>
      <c r="D972" s="239"/>
      <c r="E972" s="240"/>
      <c r="F972" s="240"/>
      <c r="G972" s="241"/>
    </row>
    <row r="973" spans="1:7" s="242" customFormat="1" ht="15">
      <c r="A973" s="236"/>
      <c r="B973" s="237"/>
      <c r="C973" s="238"/>
      <c r="D973" s="239"/>
      <c r="E973" s="240"/>
      <c r="F973" s="240"/>
      <c r="G973" s="241"/>
    </row>
    <row r="974" spans="1:7" s="242" customFormat="1" ht="15">
      <c r="A974" s="236"/>
      <c r="B974" s="237"/>
      <c r="C974" s="238"/>
      <c r="D974" s="239"/>
      <c r="E974" s="240"/>
      <c r="F974" s="240"/>
      <c r="G974" s="241"/>
    </row>
    <row r="975" spans="1:7" s="242" customFormat="1" ht="15">
      <c r="A975" s="236"/>
      <c r="B975" s="237"/>
      <c r="C975" s="238"/>
      <c r="D975" s="239"/>
      <c r="E975" s="240"/>
      <c r="F975" s="240"/>
      <c r="G975" s="241"/>
    </row>
    <row r="976" spans="1:7" s="242" customFormat="1" ht="15">
      <c r="A976" s="236"/>
      <c r="B976" s="237"/>
      <c r="C976" s="238"/>
      <c r="D976" s="239"/>
      <c r="E976" s="240"/>
      <c r="F976" s="240"/>
      <c r="G976" s="241"/>
    </row>
    <row r="977" spans="1:7" s="242" customFormat="1" ht="15">
      <c r="A977" s="236"/>
      <c r="B977" s="237"/>
      <c r="C977" s="238"/>
      <c r="D977" s="239"/>
      <c r="E977" s="240"/>
      <c r="F977" s="240"/>
      <c r="G977" s="241"/>
    </row>
    <row r="978" spans="1:7" s="242" customFormat="1" ht="15">
      <c r="A978" s="236"/>
      <c r="B978" s="237"/>
      <c r="C978" s="238"/>
      <c r="D978" s="239"/>
      <c r="E978" s="240"/>
      <c r="F978" s="240"/>
      <c r="G978" s="241"/>
    </row>
    <row r="979" spans="1:7" s="242" customFormat="1" ht="15">
      <c r="A979" s="236"/>
      <c r="B979" s="237"/>
      <c r="C979" s="238"/>
      <c r="D979" s="239"/>
      <c r="E979" s="240"/>
      <c r="F979" s="240"/>
      <c r="G979" s="241"/>
    </row>
    <row r="980" spans="1:7" s="242" customFormat="1" ht="15">
      <c r="A980" s="236"/>
      <c r="B980" s="237"/>
      <c r="C980" s="238"/>
      <c r="D980" s="239"/>
      <c r="E980" s="240"/>
      <c r="F980" s="240"/>
      <c r="G980" s="241"/>
    </row>
    <row r="981" spans="1:7" s="242" customFormat="1" ht="15">
      <c r="A981" s="236"/>
      <c r="B981" s="237"/>
      <c r="C981" s="238"/>
      <c r="D981" s="239"/>
      <c r="E981" s="240"/>
      <c r="F981" s="240"/>
      <c r="G981" s="241"/>
    </row>
    <row r="982" spans="1:7" s="242" customFormat="1" ht="15">
      <c r="A982" s="236"/>
      <c r="B982" s="237"/>
      <c r="C982" s="238"/>
      <c r="D982" s="239"/>
      <c r="E982" s="240"/>
      <c r="F982" s="240"/>
      <c r="G982" s="241"/>
    </row>
    <row r="983" spans="1:7" s="242" customFormat="1" ht="15">
      <c r="A983" s="236"/>
      <c r="B983" s="237"/>
      <c r="C983" s="238"/>
      <c r="D983" s="239"/>
      <c r="E983" s="240"/>
      <c r="F983" s="240"/>
      <c r="G983" s="241"/>
    </row>
    <row r="984" spans="1:7" s="242" customFormat="1" ht="15">
      <c r="A984" s="236"/>
      <c r="B984" s="237"/>
      <c r="C984" s="238"/>
      <c r="D984" s="239"/>
      <c r="E984" s="240"/>
      <c r="F984" s="240"/>
      <c r="G984" s="241"/>
    </row>
    <row r="985" spans="1:7" s="242" customFormat="1" ht="15">
      <c r="A985" s="236"/>
      <c r="B985" s="237"/>
      <c r="C985" s="238"/>
      <c r="D985" s="239"/>
      <c r="E985" s="240"/>
      <c r="F985" s="240"/>
      <c r="G985" s="241"/>
    </row>
    <row r="986" spans="1:7" s="242" customFormat="1" ht="15">
      <c r="A986" s="236"/>
      <c r="B986" s="237"/>
      <c r="C986" s="238"/>
      <c r="D986" s="239"/>
      <c r="E986" s="240"/>
      <c r="F986" s="240"/>
      <c r="G986" s="241"/>
    </row>
    <row r="987" spans="1:7" s="242" customFormat="1" ht="15">
      <c r="A987" s="236"/>
      <c r="B987" s="237"/>
      <c r="C987" s="238"/>
      <c r="D987" s="239"/>
      <c r="E987" s="240"/>
      <c r="F987" s="240"/>
      <c r="G987" s="241"/>
    </row>
    <row r="988" spans="1:7" s="242" customFormat="1" ht="15">
      <c r="A988" s="236"/>
      <c r="B988" s="237"/>
      <c r="C988" s="238"/>
      <c r="D988" s="239"/>
      <c r="E988" s="240"/>
      <c r="F988" s="240"/>
      <c r="G988" s="241"/>
    </row>
    <row r="989" spans="1:7" s="242" customFormat="1" ht="15">
      <c r="A989" s="236"/>
      <c r="B989" s="237"/>
      <c r="C989" s="238"/>
      <c r="D989" s="239"/>
      <c r="E989" s="240"/>
      <c r="F989" s="240"/>
      <c r="G989" s="241"/>
    </row>
    <row r="990" spans="1:7" s="242" customFormat="1" ht="15">
      <c r="A990" s="236"/>
      <c r="B990" s="237"/>
      <c r="C990" s="238"/>
      <c r="D990" s="239"/>
      <c r="E990" s="240"/>
      <c r="F990" s="240"/>
      <c r="G990" s="241"/>
    </row>
    <row r="991" spans="1:7" s="242" customFormat="1" ht="15">
      <c r="A991" s="236"/>
      <c r="B991" s="237"/>
      <c r="C991" s="238"/>
      <c r="D991" s="239"/>
      <c r="E991" s="240"/>
      <c r="F991" s="240"/>
      <c r="G991" s="241"/>
    </row>
    <row r="992" spans="1:7" s="242" customFormat="1" ht="15">
      <c r="A992" s="236"/>
      <c r="B992" s="237"/>
      <c r="C992" s="238"/>
      <c r="D992" s="239"/>
      <c r="E992" s="240"/>
      <c r="F992" s="240"/>
      <c r="G992" s="241"/>
    </row>
    <row r="993" spans="1:7" s="242" customFormat="1" ht="15">
      <c r="A993" s="236"/>
      <c r="B993" s="237"/>
      <c r="C993" s="238"/>
      <c r="D993" s="239"/>
      <c r="E993" s="240"/>
      <c r="F993" s="240"/>
      <c r="G993" s="241"/>
    </row>
    <row r="994" spans="1:7" s="242" customFormat="1" ht="15">
      <c r="A994" s="236"/>
      <c r="B994" s="237"/>
      <c r="C994" s="238"/>
      <c r="D994" s="239"/>
      <c r="E994" s="240"/>
      <c r="F994" s="240"/>
      <c r="G994" s="241"/>
    </row>
    <row r="995" spans="1:7" s="242" customFormat="1" ht="15">
      <c r="A995" s="236"/>
      <c r="B995" s="237"/>
      <c r="C995" s="238"/>
      <c r="D995" s="239"/>
      <c r="E995" s="240"/>
      <c r="F995" s="240"/>
      <c r="G995" s="241"/>
    </row>
    <row r="996" spans="1:7" s="242" customFormat="1" ht="15">
      <c r="A996" s="236"/>
      <c r="B996" s="237"/>
      <c r="C996" s="238"/>
      <c r="D996" s="239"/>
      <c r="E996" s="240"/>
      <c r="F996" s="240"/>
      <c r="G996" s="241"/>
    </row>
    <row r="997" spans="1:7" s="242" customFormat="1" ht="15">
      <c r="A997" s="236"/>
      <c r="B997" s="237"/>
      <c r="C997" s="238"/>
      <c r="D997" s="239"/>
      <c r="E997" s="240"/>
      <c r="F997" s="240"/>
      <c r="G997" s="241"/>
    </row>
    <row r="998" spans="1:7" s="242" customFormat="1" ht="15">
      <c r="A998" s="236"/>
      <c r="B998" s="237"/>
      <c r="C998" s="238"/>
      <c r="D998" s="239"/>
      <c r="E998" s="240"/>
      <c r="F998" s="240"/>
      <c r="G998" s="241"/>
    </row>
    <row r="999" spans="1:7" s="242" customFormat="1" ht="15">
      <c r="A999" s="236"/>
      <c r="B999" s="237"/>
      <c r="C999" s="238"/>
      <c r="D999" s="239"/>
      <c r="E999" s="240"/>
      <c r="F999" s="240"/>
      <c r="G999" s="241"/>
    </row>
    <row r="1000" spans="1:7" s="242" customFormat="1" ht="15">
      <c r="A1000" s="236"/>
      <c r="B1000" s="237"/>
      <c r="C1000" s="238"/>
      <c r="D1000" s="239"/>
      <c r="E1000" s="240"/>
      <c r="F1000" s="240"/>
      <c r="G1000" s="241"/>
    </row>
    <row r="1001" spans="1:7" s="242" customFormat="1" ht="15">
      <c r="A1001" s="236"/>
      <c r="B1001" s="237"/>
      <c r="C1001" s="238"/>
      <c r="D1001" s="239"/>
      <c r="E1001" s="240"/>
      <c r="F1001" s="240"/>
      <c r="G1001" s="241"/>
    </row>
    <row r="1002" spans="1:7" s="242" customFormat="1" ht="15">
      <c r="A1002" s="236"/>
      <c r="B1002" s="237"/>
      <c r="C1002" s="238"/>
      <c r="D1002" s="239"/>
      <c r="E1002" s="240"/>
      <c r="F1002" s="240"/>
      <c r="G1002" s="241"/>
    </row>
    <row r="1003" spans="1:7" s="242" customFormat="1" ht="15">
      <c r="A1003" s="236"/>
      <c r="B1003" s="237"/>
      <c r="C1003" s="238"/>
      <c r="D1003" s="239"/>
      <c r="E1003" s="240"/>
      <c r="F1003" s="240"/>
      <c r="G1003" s="241"/>
    </row>
    <row r="1004" spans="1:7" s="242" customFormat="1" ht="15">
      <c r="A1004" s="236"/>
      <c r="B1004" s="237"/>
      <c r="C1004" s="238"/>
      <c r="D1004" s="239"/>
      <c r="E1004" s="240"/>
      <c r="F1004" s="240"/>
      <c r="G1004" s="241"/>
    </row>
    <row r="1005" spans="1:7" s="242" customFormat="1" ht="15">
      <c r="A1005" s="236"/>
      <c r="B1005" s="237"/>
      <c r="C1005" s="238"/>
      <c r="D1005" s="239"/>
      <c r="E1005" s="240"/>
      <c r="F1005" s="240"/>
      <c r="G1005" s="241"/>
    </row>
    <row r="1006" spans="1:7" s="242" customFormat="1" ht="15">
      <c r="A1006" s="236"/>
      <c r="B1006" s="237"/>
      <c r="C1006" s="238"/>
      <c r="D1006" s="239"/>
      <c r="E1006" s="240"/>
      <c r="F1006" s="240"/>
      <c r="G1006" s="241"/>
    </row>
    <row r="1007" spans="1:7" s="242" customFormat="1" ht="15">
      <c r="A1007" s="236"/>
      <c r="B1007" s="237"/>
      <c r="C1007" s="238"/>
      <c r="D1007" s="239"/>
      <c r="E1007" s="240"/>
      <c r="F1007" s="240"/>
      <c r="G1007" s="241"/>
    </row>
    <row r="1008" spans="1:7" s="242" customFormat="1" ht="15">
      <c r="A1008" s="236"/>
      <c r="B1008" s="237"/>
      <c r="C1008" s="238"/>
      <c r="D1008" s="239"/>
      <c r="E1008" s="240"/>
      <c r="F1008" s="240"/>
      <c r="G1008" s="241"/>
    </row>
    <row r="1009" spans="1:7" s="242" customFormat="1" ht="15">
      <c r="A1009" s="236"/>
      <c r="B1009" s="237"/>
      <c r="C1009" s="238"/>
      <c r="D1009" s="239"/>
      <c r="E1009" s="240"/>
      <c r="F1009" s="240"/>
      <c r="G1009" s="241"/>
    </row>
    <row r="1010" spans="1:7" s="242" customFormat="1" ht="15">
      <c r="A1010" s="236"/>
      <c r="B1010" s="237"/>
      <c r="C1010" s="238"/>
      <c r="D1010" s="239"/>
      <c r="E1010" s="240"/>
      <c r="F1010" s="240"/>
      <c r="G1010" s="241"/>
    </row>
    <row r="1011" spans="1:7" s="242" customFormat="1" ht="15">
      <c r="A1011" s="236"/>
      <c r="B1011" s="237"/>
      <c r="C1011" s="238"/>
      <c r="D1011" s="239"/>
      <c r="E1011" s="240"/>
      <c r="F1011" s="240"/>
      <c r="G1011" s="241"/>
    </row>
    <row r="1012" spans="1:7" s="242" customFormat="1" ht="15">
      <c r="A1012" s="236"/>
      <c r="B1012" s="237"/>
      <c r="C1012" s="238"/>
      <c r="D1012" s="239"/>
      <c r="E1012" s="240"/>
      <c r="F1012" s="240"/>
      <c r="G1012" s="241"/>
    </row>
    <row r="1013" spans="1:7" s="242" customFormat="1" ht="15">
      <c r="A1013" s="236"/>
      <c r="B1013" s="237"/>
      <c r="C1013" s="238"/>
      <c r="D1013" s="239"/>
      <c r="E1013" s="240"/>
      <c r="F1013" s="240"/>
      <c r="G1013" s="241"/>
    </row>
    <row r="1014" spans="1:7" s="242" customFormat="1" ht="15">
      <c r="A1014" s="236"/>
      <c r="B1014" s="237"/>
      <c r="C1014" s="238"/>
      <c r="D1014" s="239"/>
      <c r="E1014" s="240"/>
      <c r="F1014" s="240"/>
      <c r="G1014" s="241"/>
    </row>
    <row r="1015" spans="1:7" s="242" customFormat="1" ht="15">
      <c r="A1015" s="236"/>
      <c r="B1015" s="237"/>
      <c r="C1015" s="238"/>
      <c r="D1015" s="239"/>
      <c r="E1015" s="240"/>
      <c r="F1015" s="240"/>
      <c r="G1015" s="241"/>
    </row>
    <row r="1016" spans="1:7" s="242" customFormat="1" ht="15">
      <c r="A1016" s="236"/>
      <c r="B1016" s="237"/>
      <c r="C1016" s="238"/>
      <c r="D1016" s="239"/>
      <c r="E1016" s="240"/>
      <c r="F1016" s="240"/>
      <c r="G1016" s="241"/>
    </row>
    <row r="1017" spans="1:7" s="242" customFormat="1" ht="15">
      <c r="A1017" s="236"/>
      <c r="B1017" s="237"/>
      <c r="C1017" s="238"/>
      <c r="D1017" s="239"/>
      <c r="E1017" s="240"/>
      <c r="F1017" s="240"/>
      <c r="G1017" s="241"/>
    </row>
    <row r="1018" spans="1:7" s="242" customFormat="1" ht="15">
      <c r="A1018" s="236"/>
      <c r="B1018" s="237"/>
      <c r="C1018" s="238"/>
      <c r="D1018" s="239"/>
      <c r="E1018" s="240"/>
      <c r="F1018" s="240"/>
      <c r="G1018" s="241"/>
    </row>
    <row r="1019" spans="1:7" s="242" customFormat="1" ht="15">
      <c r="A1019" s="236"/>
      <c r="B1019" s="237"/>
      <c r="C1019" s="238"/>
      <c r="D1019" s="239"/>
      <c r="E1019" s="240"/>
      <c r="F1019" s="240"/>
      <c r="G1019" s="241"/>
    </row>
    <row r="1020" spans="1:7" s="242" customFormat="1" ht="15">
      <c r="A1020" s="236"/>
      <c r="B1020" s="237"/>
      <c r="C1020" s="238"/>
      <c r="D1020" s="239"/>
      <c r="E1020" s="240"/>
      <c r="F1020" s="240"/>
      <c r="G1020" s="241"/>
    </row>
    <row r="1021" spans="1:7" s="242" customFormat="1" ht="15">
      <c r="A1021" s="236"/>
      <c r="B1021" s="237"/>
      <c r="C1021" s="238"/>
      <c r="D1021" s="239"/>
      <c r="E1021" s="240"/>
      <c r="F1021" s="240"/>
      <c r="G1021" s="241"/>
    </row>
    <row r="1022" spans="1:7" s="242" customFormat="1" ht="15">
      <c r="A1022" s="236"/>
      <c r="B1022" s="237"/>
      <c r="C1022" s="238"/>
      <c r="D1022" s="239"/>
      <c r="E1022" s="240"/>
      <c r="F1022" s="240"/>
      <c r="G1022" s="241"/>
    </row>
    <row r="1023" spans="1:7" s="242" customFormat="1" ht="15">
      <c r="A1023" s="236"/>
      <c r="B1023" s="237"/>
      <c r="C1023" s="238"/>
      <c r="D1023" s="239"/>
      <c r="E1023" s="240"/>
      <c r="F1023" s="240"/>
      <c r="G1023" s="241"/>
    </row>
    <row r="1024" spans="1:7" s="242" customFormat="1" ht="15">
      <c r="A1024" s="236"/>
      <c r="B1024" s="237"/>
      <c r="C1024" s="238"/>
      <c r="D1024" s="239"/>
      <c r="E1024" s="240"/>
      <c r="F1024" s="240"/>
      <c r="G1024" s="241"/>
    </row>
    <row r="1025" spans="1:7" s="242" customFormat="1" ht="15">
      <c r="A1025" s="236"/>
      <c r="B1025" s="237"/>
      <c r="C1025" s="238"/>
      <c r="D1025" s="239"/>
      <c r="E1025" s="240"/>
      <c r="F1025" s="240"/>
      <c r="G1025" s="241"/>
    </row>
    <row r="1026" spans="1:7" s="242" customFormat="1" ht="15">
      <c r="A1026" s="236"/>
      <c r="B1026" s="237"/>
      <c r="C1026" s="238"/>
      <c r="D1026" s="239"/>
      <c r="E1026" s="240"/>
      <c r="F1026" s="240"/>
      <c r="G1026" s="241"/>
    </row>
    <row r="1027" spans="1:7" s="242" customFormat="1" ht="15">
      <c r="A1027" s="236"/>
      <c r="B1027" s="237"/>
      <c r="C1027" s="238"/>
      <c r="D1027" s="239"/>
      <c r="E1027" s="240"/>
      <c r="F1027" s="240"/>
      <c r="G1027" s="241"/>
    </row>
    <row r="1028" spans="1:7" s="242" customFormat="1" ht="15">
      <c r="A1028" s="236"/>
      <c r="B1028" s="237"/>
      <c r="C1028" s="238"/>
      <c r="D1028" s="239"/>
      <c r="E1028" s="240"/>
      <c r="F1028" s="240"/>
      <c r="G1028" s="241"/>
    </row>
    <row r="1029" spans="1:7" s="242" customFormat="1" ht="15">
      <c r="A1029" s="236"/>
      <c r="B1029" s="237"/>
      <c r="C1029" s="238"/>
      <c r="D1029" s="239"/>
      <c r="E1029" s="240"/>
      <c r="F1029" s="240"/>
      <c r="G1029" s="241"/>
    </row>
    <row r="1030" spans="1:7" s="242" customFormat="1" ht="15">
      <c r="A1030" s="236"/>
      <c r="B1030" s="237"/>
      <c r="C1030" s="238"/>
      <c r="D1030" s="239"/>
      <c r="E1030" s="240"/>
      <c r="F1030" s="240"/>
      <c r="G1030" s="241"/>
    </row>
    <row r="1031" spans="1:7" s="242" customFormat="1" ht="15">
      <c r="A1031" s="236"/>
      <c r="B1031" s="237"/>
      <c r="C1031" s="238"/>
      <c r="D1031" s="239"/>
      <c r="E1031" s="240"/>
      <c r="F1031" s="240"/>
      <c r="G1031" s="241"/>
    </row>
    <row r="1032" spans="1:7" s="242" customFormat="1" ht="15">
      <c r="A1032" s="236"/>
      <c r="B1032" s="237"/>
      <c r="C1032" s="238"/>
      <c r="D1032" s="239"/>
      <c r="E1032" s="240"/>
      <c r="F1032" s="240"/>
      <c r="G1032" s="241"/>
    </row>
    <row r="1033" spans="1:7" s="242" customFormat="1" ht="15">
      <c r="A1033" s="236"/>
      <c r="B1033" s="237"/>
      <c r="C1033" s="238"/>
      <c r="D1033" s="239"/>
      <c r="E1033" s="240"/>
      <c r="F1033" s="240"/>
      <c r="G1033" s="241"/>
    </row>
    <row r="1034" spans="1:7" s="242" customFormat="1" ht="15">
      <c r="A1034" s="236"/>
      <c r="B1034" s="237"/>
      <c r="C1034" s="238"/>
      <c r="D1034" s="239"/>
      <c r="E1034" s="240"/>
      <c r="F1034" s="240"/>
      <c r="G1034" s="241"/>
    </row>
    <row r="1035" spans="1:7" s="242" customFormat="1" ht="15">
      <c r="A1035" s="236"/>
      <c r="B1035" s="237"/>
      <c r="C1035" s="238"/>
      <c r="D1035" s="239"/>
      <c r="E1035" s="240"/>
      <c r="F1035" s="240"/>
      <c r="G1035" s="241"/>
    </row>
    <row r="1036" spans="1:7" s="242" customFormat="1" ht="15">
      <c r="A1036" s="236"/>
      <c r="B1036" s="237"/>
      <c r="C1036" s="238"/>
      <c r="D1036" s="239"/>
      <c r="E1036" s="240"/>
      <c r="F1036" s="240"/>
      <c r="G1036" s="241"/>
    </row>
    <row r="1037" spans="1:7" s="242" customFormat="1" ht="15">
      <c r="A1037" s="236"/>
      <c r="B1037" s="237"/>
      <c r="C1037" s="238"/>
      <c r="D1037" s="239"/>
      <c r="E1037" s="240"/>
      <c r="F1037" s="240"/>
      <c r="G1037" s="241"/>
    </row>
    <row r="1038" spans="1:7" s="242" customFormat="1" ht="15">
      <c r="A1038" s="236"/>
      <c r="B1038" s="237"/>
      <c r="C1038" s="238"/>
      <c r="D1038" s="239"/>
      <c r="E1038" s="240"/>
      <c r="F1038" s="240"/>
      <c r="G1038" s="241"/>
    </row>
    <row r="1039" spans="1:7" s="242" customFormat="1" ht="15">
      <c r="A1039" s="236"/>
      <c r="B1039" s="237"/>
      <c r="C1039" s="238"/>
      <c r="D1039" s="239"/>
      <c r="E1039" s="240"/>
      <c r="F1039" s="240"/>
      <c r="G1039" s="241"/>
    </row>
    <row r="1040" spans="1:7" s="242" customFormat="1" ht="15">
      <c r="A1040" s="236"/>
      <c r="B1040" s="237"/>
      <c r="C1040" s="238"/>
      <c r="D1040" s="239"/>
      <c r="E1040" s="240"/>
      <c r="F1040" s="240"/>
      <c r="G1040" s="241"/>
    </row>
    <row r="1041" spans="1:7" s="242" customFormat="1" ht="15">
      <c r="A1041" s="236"/>
      <c r="B1041" s="237"/>
      <c r="C1041" s="238"/>
      <c r="D1041" s="239"/>
      <c r="E1041" s="240"/>
      <c r="F1041" s="240"/>
      <c r="G1041" s="241"/>
    </row>
    <row r="1042" spans="1:7" s="242" customFormat="1" ht="15">
      <c r="A1042" s="236"/>
      <c r="B1042" s="237"/>
      <c r="C1042" s="238"/>
      <c r="D1042" s="239"/>
      <c r="E1042" s="240"/>
      <c r="F1042" s="240"/>
      <c r="G1042" s="241"/>
    </row>
    <row r="1043" spans="1:7" s="242" customFormat="1" ht="15">
      <c r="A1043" s="236"/>
      <c r="B1043" s="237"/>
      <c r="C1043" s="238"/>
      <c r="D1043" s="239"/>
      <c r="E1043" s="240"/>
      <c r="F1043" s="240"/>
      <c r="G1043" s="241"/>
    </row>
    <row r="1044" spans="1:7" s="242" customFormat="1" ht="15">
      <c r="A1044" s="236"/>
      <c r="B1044" s="237"/>
      <c r="C1044" s="238"/>
      <c r="D1044" s="239"/>
      <c r="E1044" s="240"/>
      <c r="F1044" s="240"/>
      <c r="G1044" s="241"/>
    </row>
    <row r="1045" spans="1:7" s="242" customFormat="1" ht="15">
      <c r="A1045" s="236"/>
      <c r="B1045" s="237"/>
      <c r="C1045" s="238"/>
      <c r="D1045" s="239"/>
      <c r="E1045" s="240"/>
      <c r="F1045" s="240"/>
      <c r="G1045" s="241"/>
    </row>
    <row r="1046" spans="1:7" s="242" customFormat="1" ht="15">
      <c r="A1046" s="236"/>
      <c r="B1046" s="237"/>
      <c r="C1046" s="238"/>
      <c r="D1046" s="239"/>
      <c r="E1046" s="240"/>
      <c r="F1046" s="240"/>
      <c r="G1046" s="241"/>
    </row>
    <row r="1047" spans="1:7" s="242" customFormat="1" ht="15">
      <c r="A1047" s="236"/>
      <c r="B1047" s="237"/>
      <c r="C1047" s="238"/>
      <c r="D1047" s="239"/>
      <c r="E1047" s="240"/>
      <c r="F1047" s="240"/>
      <c r="G1047" s="241"/>
    </row>
    <row r="1048" spans="1:7" s="242" customFormat="1" ht="15">
      <c r="A1048" s="236"/>
      <c r="B1048" s="237"/>
      <c r="C1048" s="238"/>
      <c r="D1048" s="239"/>
      <c r="E1048" s="240"/>
      <c r="F1048" s="240"/>
      <c r="G1048" s="241"/>
    </row>
    <row r="1049" spans="1:7" s="242" customFormat="1" ht="15">
      <c r="A1049" s="236"/>
      <c r="B1049" s="237"/>
      <c r="C1049" s="238"/>
      <c r="D1049" s="239"/>
      <c r="E1049" s="240"/>
      <c r="F1049" s="240"/>
      <c r="G1049" s="241"/>
    </row>
    <row r="1050" spans="1:7" s="242" customFormat="1" ht="15">
      <c r="A1050" s="236"/>
      <c r="B1050" s="237"/>
      <c r="C1050" s="238"/>
      <c r="D1050" s="239"/>
      <c r="E1050" s="240"/>
      <c r="F1050" s="240"/>
      <c r="G1050" s="241"/>
    </row>
    <row r="1051" spans="1:7" s="242" customFormat="1" ht="15">
      <c r="A1051" s="236"/>
      <c r="B1051" s="237"/>
      <c r="C1051" s="238"/>
      <c r="D1051" s="239"/>
      <c r="E1051" s="240"/>
      <c r="F1051" s="240"/>
      <c r="G1051" s="241"/>
    </row>
    <row r="1052" spans="1:7" s="242" customFormat="1" ht="15">
      <c r="A1052" s="236"/>
      <c r="B1052" s="237"/>
      <c r="C1052" s="238"/>
      <c r="D1052" s="239"/>
      <c r="E1052" s="240"/>
      <c r="F1052" s="240"/>
      <c r="G1052" s="241"/>
    </row>
    <row r="1053" spans="1:7" s="242" customFormat="1" ht="15">
      <c r="A1053" s="236"/>
      <c r="B1053" s="237"/>
      <c r="C1053" s="238"/>
      <c r="D1053" s="239"/>
      <c r="E1053" s="240"/>
      <c r="F1053" s="240"/>
      <c r="G1053" s="241"/>
    </row>
    <row r="1054" spans="1:7" s="242" customFormat="1" ht="15">
      <c r="A1054" s="236"/>
      <c r="B1054" s="237"/>
      <c r="C1054" s="238"/>
      <c r="D1054" s="239"/>
      <c r="E1054" s="240"/>
      <c r="F1054" s="240"/>
      <c r="G1054" s="241"/>
    </row>
    <row r="1055" spans="1:7" s="242" customFormat="1" ht="15">
      <c r="A1055" s="236"/>
      <c r="B1055" s="237"/>
      <c r="C1055" s="238"/>
      <c r="D1055" s="239"/>
      <c r="E1055" s="240"/>
      <c r="F1055" s="240"/>
      <c r="G1055" s="241"/>
    </row>
    <row r="1056" spans="1:7" s="242" customFormat="1" ht="15">
      <c r="A1056" s="236"/>
      <c r="B1056" s="237"/>
      <c r="C1056" s="238"/>
      <c r="D1056" s="239"/>
      <c r="E1056" s="240"/>
      <c r="F1056" s="240"/>
      <c r="G1056" s="241"/>
    </row>
    <row r="1057" spans="1:7" s="242" customFormat="1" ht="15">
      <c r="A1057" s="236"/>
      <c r="B1057" s="237"/>
      <c r="C1057" s="238"/>
      <c r="D1057" s="239"/>
      <c r="E1057" s="240"/>
      <c r="F1057" s="240"/>
      <c r="G1057" s="241"/>
    </row>
    <row r="1058" spans="1:7" s="242" customFormat="1" ht="15">
      <c r="A1058" s="236"/>
      <c r="B1058" s="237"/>
      <c r="C1058" s="238"/>
      <c r="D1058" s="239"/>
      <c r="E1058" s="240"/>
      <c r="F1058" s="240"/>
      <c r="G1058" s="241"/>
    </row>
    <row r="1059" spans="1:7" s="242" customFormat="1" ht="15">
      <c r="A1059" s="236"/>
      <c r="B1059" s="237"/>
      <c r="C1059" s="238"/>
      <c r="D1059" s="239"/>
      <c r="E1059" s="240"/>
      <c r="F1059" s="240"/>
      <c r="G1059" s="241"/>
    </row>
    <row r="1060" spans="1:7" s="242" customFormat="1" ht="15">
      <c r="A1060" s="236"/>
      <c r="B1060" s="237"/>
      <c r="C1060" s="238"/>
      <c r="D1060" s="239"/>
      <c r="E1060" s="240"/>
      <c r="F1060" s="240"/>
      <c r="G1060" s="241"/>
    </row>
    <row r="1061" spans="1:7" s="242" customFormat="1" ht="15">
      <c r="A1061" s="236"/>
      <c r="B1061" s="237"/>
      <c r="C1061" s="238"/>
      <c r="D1061" s="239"/>
      <c r="E1061" s="240"/>
      <c r="F1061" s="240"/>
      <c r="G1061" s="241"/>
    </row>
    <row r="1062" spans="1:7" s="242" customFormat="1" ht="15">
      <c r="A1062" s="236"/>
      <c r="B1062" s="237"/>
      <c r="C1062" s="238"/>
      <c r="D1062" s="239"/>
      <c r="E1062" s="240"/>
      <c r="F1062" s="240"/>
      <c r="G1062" s="241"/>
    </row>
    <row r="1063" spans="1:7" s="242" customFormat="1" ht="15">
      <c r="A1063" s="236"/>
      <c r="B1063" s="237"/>
      <c r="C1063" s="238"/>
      <c r="D1063" s="239"/>
      <c r="E1063" s="240"/>
      <c r="F1063" s="240"/>
      <c r="G1063" s="241"/>
    </row>
    <row r="1064" spans="1:7" s="242" customFormat="1" ht="15">
      <c r="A1064" s="236"/>
      <c r="B1064" s="237"/>
      <c r="C1064" s="238"/>
      <c r="D1064" s="239"/>
      <c r="E1064" s="240"/>
      <c r="F1064" s="240"/>
      <c r="G1064" s="241"/>
    </row>
    <row r="1065" spans="1:7" s="242" customFormat="1" ht="15">
      <c r="A1065" s="236"/>
      <c r="B1065" s="237"/>
      <c r="C1065" s="238"/>
      <c r="D1065" s="239"/>
      <c r="E1065" s="240"/>
      <c r="F1065" s="240"/>
      <c r="G1065" s="241"/>
    </row>
    <row r="1066" spans="1:7" s="242" customFormat="1" ht="15">
      <c r="A1066" s="236"/>
      <c r="B1066" s="237"/>
      <c r="C1066" s="238"/>
      <c r="D1066" s="239"/>
      <c r="E1066" s="240"/>
      <c r="F1066" s="240"/>
      <c r="G1066" s="241"/>
    </row>
    <row r="1067" spans="1:7" s="242" customFormat="1" ht="15">
      <c r="A1067" s="236"/>
      <c r="B1067" s="237"/>
      <c r="C1067" s="238"/>
      <c r="D1067" s="239"/>
      <c r="E1067" s="240"/>
      <c r="F1067" s="240"/>
      <c r="G1067" s="241"/>
    </row>
    <row r="1068" spans="1:7" s="242" customFormat="1" ht="15">
      <c r="A1068" s="236"/>
      <c r="B1068" s="237"/>
      <c r="C1068" s="238"/>
      <c r="D1068" s="239"/>
      <c r="E1068" s="240"/>
      <c r="F1068" s="240"/>
      <c r="G1068" s="241"/>
    </row>
    <row r="1069" spans="1:7" s="242" customFormat="1" ht="15">
      <c r="A1069" s="236"/>
      <c r="B1069" s="237"/>
      <c r="C1069" s="238"/>
      <c r="D1069" s="239"/>
      <c r="E1069" s="240"/>
      <c r="F1069" s="240"/>
      <c r="G1069" s="241"/>
    </row>
    <row r="1070" spans="1:7" s="242" customFormat="1" ht="15">
      <c r="A1070" s="236"/>
      <c r="B1070" s="237"/>
      <c r="C1070" s="238"/>
      <c r="D1070" s="239"/>
      <c r="E1070" s="240"/>
      <c r="F1070" s="240"/>
      <c r="G1070" s="241"/>
    </row>
    <row r="1071" spans="1:7" s="242" customFormat="1" ht="15">
      <c r="A1071" s="236"/>
      <c r="B1071" s="237"/>
      <c r="C1071" s="238"/>
      <c r="D1071" s="239"/>
      <c r="E1071" s="240"/>
      <c r="F1071" s="240"/>
      <c r="G1071" s="241"/>
    </row>
    <row r="1072" spans="1:7" s="242" customFormat="1" ht="15">
      <c r="A1072" s="236"/>
      <c r="B1072" s="237"/>
      <c r="C1072" s="238"/>
      <c r="D1072" s="239"/>
      <c r="E1072" s="240"/>
      <c r="F1072" s="240"/>
      <c r="G1072" s="241"/>
    </row>
    <row r="1073" spans="1:7" s="242" customFormat="1" ht="15">
      <c r="A1073" s="236"/>
      <c r="B1073" s="237"/>
      <c r="C1073" s="238"/>
      <c r="D1073" s="239"/>
      <c r="E1073" s="240"/>
      <c r="F1073" s="240"/>
      <c r="G1073" s="241"/>
    </row>
    <row r="1074" spans="1:7" s="242" customFormat="1" ht="15">
      <c r="A1074" s="236"/>
      <c r="B1074" s="237"/>
      <c r="C1074" s="238"/>
      <c r="D1074" s="239"/>
      <c r="E1074" s="240"/>
      <c r="F1074" s="240"/>
      <c r="G1074" s="241"/>
    </row>
    <row r="1075" spans="1:7" s="242" customFormat="1" ht="15">
      <c r="A1075" s="236"/>
      <c r="B1075" s="237"/>
      <c r="C1075" s="238"/>
      <c r="D1075" s="239"/>
      <c r="E1075" s="240"/>
      <c r="F1075" s="240"/>
      <c r="G1075" s="241"/>
    </row>
    <row r="1076" spans="1:7" s="242" customFormat="1" ht="15">
      <c r="A1076" s="236"/>
      <c r="B1076" s="237"/>
      <c r="C1076" s="238"/>
      <c r="D1076" s="239"/>
      <c r="E1076" s="240"/>
      <c r="F1076" s="240"/>
      <c r="G1076" s="241"/>
    </row>
    <row r="1077" spans="1:7" s="242" customFormat="1" ht="15">
      <c r="A1077" s="236"/>
      <c r="B1077" s="237"/>
      <c r="C1077" s="238"/>
      <c r="D1077" s="239"/>
      <c r="E1077" s="240"/>
      <c r="F1077" s="240"/>
      <c r="G1077" s="241"/>
    </row>
    <row r="1078" spans="1:7" s="242" customFormat="1" ht="15">
      <c r="A1078" s="236"/>
      <c r="B1078" s="237"/>
      <c r="C1078" s="238"/>
      <c r="D1078" s="239"/>
      <c r="E1078" s="240"/>
      <c r="F1078" s="240"/>
      <c r="G1078" s="241"/>
    </row>
    <row r="1079" spans="1:7" s="242" customFormat="1" ht="15">
      <c r="A1079" s="236"/>
      <c r="B1079" s="237"/>
      <c r="C1079" s="238"/>
      <c r="D1079" s="239"/>
      <c r="E1079" s="240"/>
      <c r="F1079" s="240"/>
      <c r="G1079" s="241"/>
    </row>
    <row r="1080" spans="1:7" s="242" customFormat="1" ht="15">
      <c r="A1080" s="236"/>
      <c r="B1080" s="237"/>
      <c r="C1080" s="238"/>
      <c r="D1080" s="239"/>
      <c r="E1080" s="240"/>
      <c r="F1080" s="240"/>
      <c r="G1080" s="241"/>
    </row>
    <row r="1081" spans="1:7" s="242" customFormat="1" ht="15">
      <c r="A1081" s="236"/>
      <c r="B1081" s="237"/>
      <c r="C1081" s="238"/>
      <c r="D1081" s="239"/>
      <c r="E1081" s="240"/>
      <c r="F1081" s="240"/>
      <c r="G1081" s="241"/>
    </row>
    <row r="1082" spans="1:7" s="242" customFormat="1" ht="15">
      <c r="A1082" s="236"/>
      <c r="B1082" s="237"/>
      <c r="C1082" s="238"/>
      <c r="D1082" s="239"/>
      <c r="E1082" s="240"/>
      <c r="F1082" s="240"/>
      <c r="G1082" s="241"/>
    </row>
    <row r="1083" spans="1:7" s="242" customFormat="1" ht="15">
      <c r="A1083" s="236"/>
      <c r="B1083" s="237"/>
      <c r="C1083" s="238"/>
      <c r="D1083" s="239"/>
      <c r="E1083" s="240"/>
      <c r="F1083" s="240"/>
      <c r="G1083" s="241"/>
    </row>
    <row r="1084" spans="1:7" s="242" customFormat="1" ht="15">
      <c r="A1084" s="236"/>
      <c r="B1084" s="237"/>
      <c r="C1084" s="238"/>
      <c r="D1084" s="239"/>
      <c r="E1084" s="240"/>
      <c r="F1084" s="240"/>
      <c r="G1084" s="241"/>
    </row>
    <row r="1085" spans="1:7" s="242" customFormat="1" ht="15">
      <c r="A1085" s="236"/>
      <c r="B1085" s="237"/>
      <c r="C1085" s="238"/>
      <c r="D1085" s="239"/>
      <c r="E1085" s="240"/>
      <c r="F1085" s="240"/>
      <c r="G1085" s="241"/>
    </row>
    <row r="1086" spans="1:7" s="242" customFormat="1" ht="15">
      <c r="A1086" s="236"/>
      <c r="B1086" s="237"/>
      <c r="C1086" s="238"/>
      <c r="D1086" s="239"/>
      <c r="E1086" s="240"/>
      <c r="F1086" s="240"/>
      <c r="G1086" s="241"/>
    </row>
    <row r="1087" spans="1:7" s="242" customFormat="1" ht="15">
      <c r="A1087" s="236"/>
      <c r="B1087" s="237"/>
      <c r="C1087" s="238"/>
      <c r="D1087" s="239"/>
      <c r="E1087" s="240"/>
      <c r="F1087" s="240"/>
      <c r="G1087" s="241"/>
    </row>
    <row r="1088" spans="1:7" s="242" customFormat="1" ht="15">
      <c r="A1088" s="236"/>
      <c r="B1088" s="237"/>
      <c r="C1088" s="238"/>
      <c r="D1088" s="239"/>
      <c r="E1088" s="240"/>
      <c r="F1088" s="240"/>
      <c r="G1088" s="241"/>
    </row>
    <row r="1089" spans="1:7" s="242" customFormat="1" ht="15">
      <c r="A1089" s="236"/>
      <c r="B1089" s="237"/>
      <c r="C1089" s="238"/>
      <c r="D1089" s="239"/>
      <c r="E1089" s="240"/>
      <c r="F1089" s="240"/>
      <c r="G1089" s="241"/>
    </row>
    <row r="1090" spans="1:7" s="242" customFormat="1" ht="15">
      <c r="A1090" s="236"/>
      <c r="B1090" s="237"/>
      <c r="C1090" s="238"/>
      <c r="D1090" s="239"/>
      <c r="E1090" s="240"/>
      <c r="F1090" s="240"/>
      <c r="G1090" s="241"/>
    </row>
    <row r="1091" spans="1:7" s="242" customFormat="1" ht="15">
      <c r="A1091" s="236"/>
      <c r="B1091" s="237"/>
      <c r="C1091" s="238"/>
      <c r="D1091" s="239"/>
      <c r="E1091" s="240"/>
      <c r="F1091" s="240"/>
      <c r="G1091" s="241"/>
    </row>
    <row r="1092" spans="1:7" s="242" customFormat="1" ht="15">
      <c r="A1092" s="236"/>
      <c r="B1092" s="237"/>
      <c r="C1092" s="238"/>
      <c r="D1092" s="239"/>
      <c r="E1092" s="240"/>
      <c r="F1092" s="240"/>
      <c r="G1092" s="241"/>
    </row>
    <row r="1093" spans="1:7" s="242" customFormat="1" ht="15">
      <c r="A1093" s="236"/>
      <c r="B1093" s="237"/>
      <c r="C1093" s="238"/>
      <c r="D1093" s="239"/>
      <c r="E1093" s="240"/>
      <c r="F1093" s="240"/>
      <c r="G1093" s="241"/>
    </row>
    <row r="1094" spans="1:7" s="242" customFormat="1" ht="15">
      <c r="A1094" s="236"/>
      <c r="B1094" s="237"/>
      <c r="C1094" s="238"/>
      <c r="D1094" s="239"/>
      <c r="E1094" s="240"/>
      <c r="F1094" s="240"/>
      <c r="G1094" s="241"/>
    </row>
    <row r="1095" spans="1:7" s="242" customFormat="1" ht="15">
      <c r="A1095" s="236"/>
      <c r="B1095" s="237"/>
      <c r="C1095" s="238"/>
      <c r="D1095" s="239"/>
      <c r="E1095" s="240"/>
      <c r="F1095" s="240"/>
      <c r="G1095" s="241"/>
    </row>
    <row r="1096" spans="1:7" s="242" customFormat="1" ht="15">
      <c r="A1096" s="236"/>
      <c r="B1096" s="237"/>
      <c r="C1096" s="238"/>
      <c r="D1096" s="239"/>
      <c r="E1096" s="240"/>
      <c r="F1096" s="240"/>
      <c r="G1096" s="241"/>
    </row>
    <row r="1097" spans="1:7" s="242" customFormat="1" ht="15">
      <c r="A1097" s="236"/>
      <c r="B1097" s="237"/>
      <c r="C1097" s="238"/>
      <c r="D1097" s="239"/>
      <c r="E1097" s="240"/>
      <c r="F1097" s="240"/>
      <c r="G1097" s="241"/>
    </row>
    <row r="1098" spans="1:7" s="242" customFormat="1" ht="15">
      <c r="A1098" s="236"/>
      <c r="B1098" s="237"/>
      <c r="C1098" s="238"/>
      <c r="D1098" s="239"/>
      <c r="E1098" s="240"/>
      <c r="F1098" s="240"/>
      <c r="G1098" s="241"/>
    </row>
    <row r="1099" spans="1:7" s="242" customFormat="1" ht="15">
      <c r="A1099" s="236"/>
      <c r="B1099" s="237"/>
      <c r="C1099" s="238"/>
      <c r="D1099" s="239"/>
      <c r="E1099" s="240"/>
      <c r="F1099" s="240"/>
      <c r="G1099" s="241"/>
    </row>
    <row r="1100" spans="1:7" s="242" customFormat="1" ht="15">
      <c r="A1100" s="236"/>
      <c r="B1100" s="237"/>
      <c r="C1100" s="238"/>
      <c r="D1100" s="239"/>
      <c r="E1100" s="240"/>
      <c r="F1100" s="240"/>
      <c r="G1100" s="241"/>
    </row>
    <row r="1101" spans="1:7" s="242" customFormat="1" ht="15">
      <c r="A1101" s="236"/>
      <c r="B1101" s="237"/>
      <c r="C1101" s="238"/>
      <c r="D1101" s="239"/>
      <c r="E1101" s="240"/>
      <c r="F1101" s="240"/>
      <c r="G1101" s="241"/>
    </row>
    <row r="1102" spans="1:7" s="242" customFormat="1" ht="15">
      <c r="A1102" s="236"/>
      <c r="B1102" s="237"/>
      <c r="C1102" s="238"/>
      <c r="D1102" s="239"/>
      <c r="E1102" s="240"/>
      <c r="F1102" s="240"/>
      <c r="G1102" s="241"/>
    </row>
    <row r="1103" spans="1:7" s="242" customFormat="1" ht="15">
      <c r="A1103" s="236"/>
      <c r="B1103" s="237"/>
      <c r="C1103" s="238"/>
      <c r="D1103" s="239"/>
      <c r="E1103" s="240"/>
      <c r="F1103" s="240"/>
      <c r="G1103" s="241"/>
    </row>
    <row r="1104" spans="1:7" s="242" customFormat="1" ht="15">
      <c r="A1104" s="236"/>
      <c r="B1104" s="237"/>
      <c r="C1104" s="238"/>
      <c r="D1104" s="239"/>
      <c r="E1104" s="240"/>
      <c r="F1104" s="240"/>
      <c r="G1104" s="241"/>
    </row>
    <row r="1105" spans="1:7" s="242" customFormat="1" ht="15">
      <c r="A1105" s="236"/>
      <c r="B1105" s="237"/>
      <c r="C1105" s="238"/>
      <c r="D1105" s="239"/>
      <c r="E1105" s="240"/>
      <c r="F1105" s="240"/>
      <c r="G1105" s="241"/>
    </row>
    <row r="1106" spans="1:7" s="242" customFormat="1" ht="15">
      <c r="A1106" s="236"/>
      <c r="B1106" s="237"/>
      <c r="C1106" s="238"/>
      <c r="D1106" s="239"/>
      <c r="E1106" s="240"/>
      <c r="F1106" s="240"/>
      <c r="G1106" s="241"/>
    </row>
    <row r="1107" spans="1:7" s="242" customFormat="1" ht="15">
      <c r="A1107" s="236"/>
      <c r="B1107" s="237"/>
      <c r="C1107" s="238"/>
      <c r="D1107" s="239"/>
      <c r="E1107" s="240"/>
      <c r="F1107" s="240"/>
      <c r="G1107" s="241"/>
    </row>
    <row r="1108" spans="1:7" s="242" customFormat="1" ht="15">
      <c r="A1108" s="236"/>
      <c r="B1108" s="237"/>
      <c r="C1108" s="238"/>
      <c r="D1108" s="239"/>
      <c r="E1108" s="240"/>
      <c r="F1108" s="240"/>
      <c r="G1108" s="241"/>
    </row>
    <row r="1109" spans="1:7" s="242" customFormat="1" ht="15">
      <c r="A1109" s="236"/>
      <c r="B1109" s="237"/>
      <c r="C1109" s="238"/>
      <c r="D1109" s="239"/>
      <c r="E1109" s="240"/>
      <c r="F1109" s="240"/>
      <c r="G1109" s="241"/>
    </row>
    <row r="1110" spans="1:7" s="242" customFormat="1" ht="15">
      <c r="A1110" s="236"/>
      <c r="B1110" s="237"/>
      <c r="C1110" s="238"/>
      <c r="D1110" s="239"/>
      <c r="E1110" s="240"/>
      <c r="F1110" s="240"/>
      <c r="G1110" s="241"/>
    </row>
    <row r="1111" spans="1:7" s="242" customFormat="1" ht="15">
      <c r="A1111" s="236"/>
      <c r="B1111" s="237"/>
      <c r="C1111" s="238"/>
      <c r="D1111" s="239"/>
      <c r="E1111" s="240"/>
      <c r="F1111" s="240"/>
      <c r="G1111" s="241"/>
    </row>
    <row r="1112" spans="1:7" s="242" customFormat="1" ht="15">
      <c r="A1112" s="236"/>
      <c r="B1112" s="237"/>
      <c r="C1112" s="238"/>
      <c r="D1112" s="239"/>
      <c r="E1112" s="240"/>
      <c r="F1112" s="240"/>
      <c r="G1112" s="241"/>
    </row>
    <row r="1113" spans="1:7" s="242" customFormat="1" ht="15">
      <c r="A1113" s="236"/>
      <c r="B1113" s="237"/>
      <c r="C1113" s="238"/>
      <c r="D1113" s="239"/>
      <c r="E1113" s="240"/>
      <c r="F1113" s="240"/>
      <c r="G1113" s="241"/>
    </row>
    <row r="1114" spans="1:7" s="242" customFormat="1" ht="15">
      <c r="A1114" s="236"/>
      <c r="B1114" s="237"/>
      <c r="C1114" s="238"/>
      <c r="D1114" s="239"/>
      <c r="E1114" s="240"/>
      <c r="F1114" s="240"/>
      <c r="G1114" s="241"/>
    </row>
    <row r="1115" spans="1:7" s="242" customFormat="1" ht="15">
      <c r="A1115" s="236"/>
      <c r="B1115" s="237"/>
      <c r="C1115" s="238"/>
      <c r="D1115" s="239"/>
      <c r="E1115" s="240"/>
      <c r="F1115" s="240"/>
      <c r="G1115" s="241"/>
    </row>
    <row r="1116" spans="1:7" s="242" customFormat="1" ht="15">
      <c r="A1116" s="236"/>
      <c r="B1116" s="237"/>
      <c r="C1116" s="238"/>
      <c r="D1116" s="239"/>
      <c r="E1116" s="240"/>
      <c r="F1116" s="240"/>
      <c r="G1116" s="241"/>
    </row>
    <row r="1117" spans="1:7" s="242" customFormat="1" ht="15">
      <c r="A1117" s="236"/>
      <c r="B1117" s="237"/>
      <c r="C1117" s="238"/>
      <c r="D1117" s="239"/>
      <c r="E1117" s="240"/>
      <c r="F1117" s="240"/>
      <c r="G1117" s="241"/>
    </row>
    <row r="1118" spans="1:7" s="242" customFormat="1" ht="15">
      <c r="A1118" s="236"/>
      <c r="B1118" s="237"/>
      <c r="C1118" s="238"/>
      <c r="D1118" s="239"/>
      <c r="E1118" s="240"/>
      <c r="F1118" s="240"/>
      <c r="G1118" s="241"/>
    </row>
    <row r="1119" spans="1:7" s="242" customFormat="1" ht="15">
      <c r="A1119" s="236"/>
      <c r="B1119" s="237"/>
      <c r="C1119" s="238"/>
      <c r="D1119" s="239"/>
      <c r="E1119" s="240"/>
      <c r="F1119" s="240"/>
      <c r="G1119" s="241"/>
    </row>
    <row r="1120" spans="1:7" s="242" customFormat="1" ht="15">
      <c r="A1120" s="236"/>
      <c r="B1120" s="237"/>
      <c r="C1120" s="238"/>
      <c r="D1120" s="239"/>
      <c r="E1120" s="240"/>
      <c r="F1120" s="240"/>
      <c r="G1120" s="241"/>
    </row>
    <row r="1121" spans="1:7" s="242" customFormat="1" ht="15">
      <c r="A1121" s="236"/>
      <c r="B1121" s="237"/>
      <c r="C1121" s="238"/>
      <c r="D1121" s="239"/>
      <c r="E1121" s="240"/>
      <c r="F1121" s="240"/>
      <c r="G1121" s="241"/>
    </row>
    <row r="1122" spans="1:7" s="242" customFormat="1" ht="15">
      <c r="A1122" s="236"/>
      <c r="B1122" s="237"/>
      <c r="C1122" s="238"/>
      <c r="D1122" s="239"/>
      <c r="E1122" s="240"/>
      <c r="F1122" s="240"/>
      <c r="G1122" s="241"/>
    </row>
    <row r="1123" spans="1:7" s="242" customFormat="1" ht="15">
      <c r="A1123" s="236"/>
      <c r="B1123" s="237"/>
      <c r="C1123" s="238"/>
      <c r="D1123" s="239"/>
      <c r="E1123" s="240"/>
      <c r="F1123" s="240"/>
      <c r="G1123" s="241"/>
    </row>
    <row r="1124" spans="1:7" s="242" customFormat="1" ht="15">
      <c r="A1124" s="236"/>
      <c r="B1124" s="237"/>
      <c r="C1124" s="238"/>
      <c r="D1124" s="239"/>
      <c r="E1124" s="240"/>
      <c r="F1124" s="240"/>
      <c r="G1124" s="241"/>
    </row>
    <row r="1125" spans="1:7" s="242" customFormat="1" ht="15">
      <c r="A1125" s="236"/>
      <c r="B1125" s="237"/>
      <c r="C1125" s="238"/>
      <c r="D1125" s="239"/>
      <c r="E1125" s="240"/>
      <c r="F1125" s="240"/>
      <c r="G1125" s="241"/>
    </row>
    <row r="1126" spans="1:7" s="242" customFormat="1" ht="15">
      <c r="A1126" s="236"/>
      <c r="B1126" s="237"/>
      <c r="C1126" s="238"/>
      <c r="D1126" s="239"/>
      <c r="E1126" s="240"/>
      <c r="F1126" s="240"/>
      <c r="G1126" s="241"/>
    </row>
    <row r="1127" spans="1:7" s="242" customFormat="1" ht="15">
      <c r="A1127" s="236"/>
      <c r="B1127" s="237"/>
      <c r="C1127" s="238"/>
      <c r="D1127" s="239"/>
      <c r="E1127" s="240"/>
      <c r="F1127" s="240"/>
      <c r="G1127" s="241"/>
    </row>
    <row r="1128" spans="1:7" s="242" customFormat="1" ht="15">
      <c r="A1128" s="236"/>
      <c r="B1128" s="237"/>
      <c r="C1128" s="238"/>
      <c r="D1128" s="239"/>
      <c r="E1128" s="240"/>
      <c r="F1128" s="240"/>
      <c r="G1128" s="241"/>
    </row>
    <row r="1129" spans="1:7" s="242" customFormat="1" ht="15">
      <c r="A1129" s="236"/>
      <c r="B1129" s="237"/>
      <c r="C1129" s="238"/>
      <c r="D1129" s="239"/>
      <c r="E1129" s="240"/>
      <c r="F1129" s="240"/>
      <c r="G1129" s="241"/>
    </row>
    <row r="1130" spans="1:7" s="242" customFormat="1" ht="15">
      <c r="A1130" s="236"/>
      <c r="B1130" s="237"/>
      <c r="C1130" s="238"/>
      <c r="D1130" s="239"/>
      <c r="E1130" s="240"/>
      <c r="F1130" s="240"/>
      <c r="G1130" s="241"/>
    </row>
    <row r="1131" spans="1:7" s="242" customFormat="1" ht="15">
      <c r="A1131" s="236"/>
      <c r="B1131" s="237"/>
      <c r="C1131" s="238"/>
      <c r="D1131" s="239"/>
      <c r="E1131" s="240"/>
      <c r="F1131" s="240"/>
      <c r="G1131" s="241"/>
    </row>
    <row r="1132" spans="1:7" s="242" customFormat="1" ht="15">
      <c r="A1132" s="236"/>
      <c r="B1132" s="237"/>
      <c r="C1132" s="238"/>
      <c r="D1132" s="239"/>
      <c r="E1132" s="240"/>
      <c r="F1132" s="240"/>
      <c r="G1132" s="241"/>
    </row>
    <row r="1133" spans="1:7" s="242" customFormat="1" ht="15">
      <c r="A1133" s="236"/>
      <c r="B1133" s="237"/>
      <c r="C1133" s="238"/>
      <c r="D1133" s="239"/>
      <c r="E1133" s="240"/>
      <c r="F1133" s="240"/>
      <c r="G1133" s="241"/>
    </row>
    <row r="1134" spans="1:7" s="242" customFormat="1" ht="15">
      <c r="A1134" s="236"/>
      <c r="B1134" s="237"/>
      <c r="C1134" s="238"/>
      <c r="D1134" s="239"/>
      <c r="E1134" s="240"/>
      <c r="F1134" s="240"/>
      <c r="G1134" s="241"/>
    </row>
    <row r="1135" spans="1:7" s="242" customFormat="1" ht="15">
      <c r="A1135" s="236"/>
      <c r="B1135" s="237"/>
      <c r="C1135" s="238"/>
      <c r="D1135" s="239"/>
      <c r="E1135" s="240"/>
      <c r="F1135" s="240"/>
      <c r="G1135" s="241"/>
    </row>
    <row r="1136" spans="1:7" s="242" customFormat="1" ht="15">
      <c r="A1136" s="236"/>
      <c r="B1136" s="237"/>
      <c r="C1136" s="238"/>
      <c r="D1136" s="239"/>
      <c r="E1136" s="240"/>
      <c r="F1136" s="240"/>
      <c r="G1136" s="241"/>
    </row>
    <row r="1137" spans="1:7" s="242" customFormat="1" ht="15">
      <c r="A1137" s="236"/>
      <c r="B1137" s="237"/>
      <c r="C1137" s="238"/>
      <c r="D1137" s="239"/>
      <c r="E1137" s="240"/>
      <c r="F1137" s="240"/>
      <c r="G1137" s="241"/>
    </row>
    <row r="1138" spans="1:7" s="242" customFormat="1" ht="15">
      <c r="A1138" s="236"/>
      <c r="B1138" s="237"/>
      <c r="C1138" s="238"/>
      <c r="D1138" s="239"/>
      <c r="E1138" s="240"/>
      <c r="F1138" s="240"/>
      <c r="G1138" s="241"/>
    </row>
    <row r="1139" spans="1:7" s="242" customFormat="1" ht="15">
      <c r="A1139" s="236"/>
      <c r="B1139" s="237"/>
      <c r="C1139" s="238"/>
      <c r="D1139" s="239"/>
      <c r="E1139" s="240"/>
      <c r="F1139" s="240"/>
      <c r="G1139" s="241"/>
    </row>
    <row r="1140" spans="1:7" s="242" customFormat="1" ht="15">
      <c r="A1140" s="236"/>
      <c r="B1140" s="237"/>
      <c r="C1140" s="238"/>
      <c r="D1140" s="239"/>
      <c r="E1140" s="240"/>
      <c r="F1140" s="240"/>
      <c r="G1140" s="241"/>
    </row>
    <row r="1141" spans="1:7" s="242" customFormat="1" ht="15">
      <c r="A1141" s="236"/>
      <c r="B1141" s="237"/>
      <c r="C1141" s="238"/>
      <c r="D1141" s="239"/>
      <c r="E1141" s="240"/>
      <c r="F1141" s="240"/>
      <c r="G1141" s="241"/>
    </row>
    <row r="1142" spans="1:7" s="242" customFormat="1" ht="15">
      <c r="A1142" s="236"/>
      <c r="B1142" s="237"/>
      <c r="C1142" s="238"/>
      <c r="D1142" s="239"/>
      <c r="E1142" s="240"/>
      <c r="F1142" s="240"/>
      <c r="G1142" s="241"/>
    </row>
    <row r="1143" spans="1:7" s="242" customFormat="1" ht="15">
      <c r="A1143" s="236"/>
      <c r="B1143" s="237"/>
      <c r="C1143" s="238"/>
      <c r="D1143" s="239"/>
      <c r="E1143" s="240"/>
      <c r="F1143" s="240"/>
      <c r="G1143" s="241"/>
    </row>
    <row r="1144" spans="1:7" s="242" customFormat="1" ht="15">
      <c r="A1144" s="236"/>
      <c r="B1144" s="237"/>
      <c r="C1144" s="238"/>
      <c r="D1144" s="239"/>
      <c r="E1144" s="240"/>
      <c r="F1144" s="240"/>
      <c r="G1144" s="241"/>
    </row>
    <row r="1145" spans="1:7" s="242" customFormat="1" ht="15">
      <c r="A1145" s="236"/>
      <c r="B1145" s="237"/>
      <c r="C1145" s="238"/>
      <c r="D1145" s="239"/>
      <c r="E1145" s="240"/>
      <c r="F1145" s="240"/>
      <c r="G1145" s="241"/>
    </row>
    <row r="1146" spans="1:7" s="242" customFormat="1" ht="15">
      <c r="A1146" s="236"/>
      <c r="B1146" s="237"/>
      <c r="C1146" s="238"/>
      <c r="D1146" s="239"/>
      <c r="E1146" s="240"/>
      <c r="F1146" s="240"/>
      <c r="G1146" s="241"/>
    </row>
    <row r="1147" spans="1:7" s="242" customFormat="1" ht="15">
      <c r="A1147" s="236"/>
      <c r="B1147" s="237"/>
      <c r="C1147" s="238"/>
      <c r="D1147" s="239"/>
      <c r="E1147" s="240"/>
      <c r="F1147" s="240"/>
      <c r="G1147" s="241"/>
    </row>
    <row r="1148" spans="1:7" s="242" customFormat="1" ht="15">
      <c r="A1148" s="236"/>
      <c r="B1148" s="237"/>
      <c r="C1148" s="238"/>
      <c r="D1148" s="239"/>
      <c r="E1148" s="240"/>
      <c r="F1148" s="240"/>
      <c r="G1148" s="241"/>
    </row>
    <row r="1149" spans="1:7" s="242" customFormat="1" ht="15">
      <c r="A1149" s="236"/>
      <c r="B1149" s="237"/>
      <c r="C1149" s="238"/>
      <c r="D1149" s="239"/>
      <c r="E1149" s="240"/>
      <c r="F1149" s="240"/>
      <c r="G1149" s="241"/>
    </row>
    <row r="1150" spans="1:7" s="242" customFormat="1" ht="15">
      <c r="A1150" s="236"/>
      <c r="B1150" s="237"/>
      <c r="C1150" s="238"/>
      <c r="D1150" s="239"/>
      <c r="E1150" s="240"/>
      <c r="F1150" s="240"/>
      <c r="G1150" s="241"/>
    </row>
    <row r="1151" spans="1:7" s="242" customFormat="1" ht="15">
      <c r="A1151" s="236"/>
      <c r="B1151" s="237"/>
      <c r="C1151" s="238"/>
      <c r="D1151" s="239"/>
      <c r="E1151" s="240"/>
      <c r="F1151" s="240"/>
      <c r="G1151" s="241"/>
    </row>
    <row r="1152" spans="1:7" s="242" customFormat="1" ht="15">
      <c r="A1152" s="236"/>
      <c r="B1152" s="237"/>
      <c r="C1152" s="238"/>
      <c r="D1152" s="239"/>
      <c r="E1152" s="240"/>
      <c r="F1152" s="240"/>
      <c r="G1152" s="241"/>
    </row>
    <row r="1153" spans="1:7" s="242" customFormat="1" ht="15">
      <c r="A1153" s="236"/>
      <c r="B1153" s="237"/>
      <c r="C1153" s="238"/>
      <c r="D1153" s="239"/>
      <c r="E1153" s="240"/>
      <c r="F1153" s="240"/>
      <c r="G1153" s="241"/>
    </row>
    <row r="1154" spans="1:7" s="242" customFormat="1" ht="15">
      <c r="A1154" s="236"/>
      <c r="B1154" s="237"/>
      <c r="C1154" s="238"/>
      <c r="D1154" s="239"/>
      <c r="E1154" s="240"/>
      <c r="F1154" s="240"/>
      <c r="G1154" s="241"/>
    </row>
    <row r="1155" spans="1:7" s="242" customFormat="1" ht="15">
      <c r="A1155" s="236"/>
      <c r="B1155" s="237"/>
      <c r="C1155" s="238"/>
      <c r="D1155" s="239"/>
      <c r="E1155" s="240"/>
      <c r="F1155" s="240"/>
      <c r="G1155" s="241"/>
    </row>
    <row r="1156" spans="1:7" s="242" customFormat="1" ht="15">
      <c r="A1156" s="236"/>
      <c r="B1156" s="237"/>
      <c r="C1156" s="238"/>
      <c r="D1156" s="239"/>
      <c r="E1156" s="240"/>
      <c r="F1156" s="240"/>
      <c r="G1156" s="241"/>
    </row>
    <row r="1157" spans="1:7" s="242" customFormat="1" ht="15">
      <c r="A1157" s="236"/>
      <c r="B1157" s="237"/>
      <c r="C1157" s="238"/>
      <c r="D1157" s="239"/>
      <c r="E1157" s="240"/>
      <c r="F1157" s="240"/>
      <c r="G1157" s="241"/>
    </row>
    <row r="1158" spans="1:7" s="242" customFormat="1" ht="15">
      <c r="A1158" s="236"/>
      <c r="B1158" s="237"/>
      <c r="C1158" s="238"/>
      <c r="D1158" s="239"/>
      <c r="E1158" s="240"/>
      <c r="F1158" s="240"/>
      <c r="G1158" s="241"/>
    </row>
    <row r="1159" spans="1:7" s="242" customFormat="1" ht="15">
      <c r="A1159" s="236"/>
      <c r="B1159" s="237"/>
      <c r="C1159" s="238"/>
      <c r="D1159" s="239"/>
      <c r="E1159" s="240"/>
      <c r="F1159" s="240"/>
      <c r="G1159" s="241"/>
    </row>
    <row r="1160" spans="1:7" s="242" customFormat="1" ht="15">
      <c r="A1160" s="236"/>
      <c r="B1160" s="237"/>
      <c r="C1160" s="238"/>
      <c r="D1160" s="239"/>
      <c r="E1160" s="240"/>
      <c r="F1160" s="240"/>
      <c r="G1160" s="241"/>
    </row>
    <row r="1161" spans="1:7" s="242" customFormat="1" ht="15">
      <c r="A1161" s="236"/>
      <c r="B1161" s="237"/>
      <c r="C1161" s="238"/>
      <c r="D1161" s="239"/>
      <c r="E1161" s="240"/>
      <c r="F1161" s="240"/>
      <c r="G1161" s="241"/>
    </row>
    <row r="1162" spans="1:7" s="242" customFormat="1" ht="15">
      <c r="A1162" s="236"/>
      <c r="B1162" s="237"/>
      <c r="C1162" s="238"/>
      <c r="D1162" s="239"/>
      <c r="E1162" s="240"/>
      <c r="F1162" s="240"/>
      <c r="G1162" s="241"/>
    </row>
    <row r="1163" spans="1:7" s="242" customFormat="1" ht="15">
      <c r="A1163" s="236"/>
      <c r="B1163" s="237"/>
      <c r="C1163" s="238"/>
      <c r="D1163" s="239"/>
      <c r="E1163" s="240"/>
      <c r="F1163" s="240"/>
      <c r="G1163" s="241"/>
    </row>
    <row r="1164" spans="1:7" s="242" customFormat="1" ht="15">
      <c r="A1164" s="236"/>
      <c r="B1164" s="237"/>
      <c r="C1164" s="238"/>
      <c r="D1164" s="239"/>
      <c r="E1164" s="240"/>
      <c r="F1164" s="240"/>
      <c r="G1164" s="241"/>
    </row>
    <row r="1165" spans="1:7" s="242" customFormat="1" ht="15">
      <c r="A1165" s="236"/>
      <c r="B1165" s="237"/>
      <c r="C1165" s="238"/>
      <c r="D1165" s="239"/>
      <c r="E1165" s="240"/>
      <c r="F1165" s="240"/>
      <c r="G1165" s="241"/>
    </row>
    <row r="1166" spans="1:7" s="242" customFormat="1" ht="15">
      <c r="A1166" s="236"/>
      <c r="B1166" s="237"/>
      <c r="C1166" s="238"/>
      <c r="D1166" s="239"/>
      <c r="E1166" s="240"/>
      <c r="F1166" s="240"/>
      <c r="G1166" s="241"/>
    </row>
    <row r="1167" spans="1:7" s="242" customFormat="1" ht="15">
      <c r="A1167" s="236"/>
      <c r="B1167" s="237"/>
      <c r="C1167" s="238"/>
      <c r="D1167" s="239"/>
      <c r="E1167" s="240"/>
      <c r="F1167" s="240"/>
      <c r="G1167" s="241"/>
    </row>
    <row r="1168" spans="1:7" s="242" customFormat="1" ht="15">
      <c r="A1168" s="236"/>
      <c r="B1168" s="237"/>
      <c r="C1168" s="238"/>
      <c r="D1168" s="239"/>
      <c r="E1168" s="240"/>
      <c r="F1168" s="240"/>
      <c r="G1168" s="241"/>
    </row>
    <row r="1169" spans="1:7" s="242" customFormat="1" ht="15">
      <c r="A1169" s="236"/>
      <c r="B1169" s="237"/>
      <c r="C1169" s="238"/>
      <c r="D1169" s="239"/>
      <c r="E1169" s="240"/>
      <c r="F1169" s="240"/>
      <c r="G1169" s="241"/>
    </row>
    <row r="1170" spans="1:7" s="242" customFormat="1" ht="15">
      <c r="A1170" s="236"/>
      <c r="B1170" s="237"/>
      <c r="C1170" s="238"/>
      <c r="D1170" s="239"/>
      <c r="E1170" s="240"/>
      <c r="F1170" s="240"/>
      <c r="G1170" s="241"/>
    </row>
    <row r="1171" spans="1:7" s="242" customFormat="1" ht="15">
      <c r="A1171" s="236"/>
      <c r="B1171" s="237"/>
      <c r="C1171" s="238"/>
      <c r="D1171" s="239"/>
      <c r="E1171" s="240"/>
      <c r="F1171" s="240"/>
      <c r="G1171" s="241"/>
    </row>
    <row r="1172" spans="1:7" s="242" customFormat="1" ht="15">
      <c r="A1172" s="236"/>
      <c r="B1172" s="237"/>
      <c r="C1172" s="238"/>
      <c r="D1172" s="239"/>
      <c r="E1172" s="240"/>
      <c r="F1172" s="240"/>
      <c r="G1172" s="241"/>
    </row>
    <row r="1173" spans="1:7" s="242" customFormat="1" ht="15">
      <c r="A1173" s="236"/>
      <c r="B1173" s="237"/>
      <c r="C1173" s="238"/>
      <c r="D1173" s="239"/>
      <c r="E1173" s="240"/>
      <c r="F1173" s="240"/>
      <c r="G1173" s="241"/>
    </row>
    <row r="1174" spans="1:7" s="242" customFormat="1" ht="15">
      <c r="A1174" s="236"/>
      <c r="B1174" s="237"/>
      <c r="C1174" s="238"/>
      <c r="D1174" s="239"/>
      <c r="E1174" s="240"/>
      <c r="F1174" s="240"/>
      <c r="G1174" s="241"/>
    </row>
    <row r="1175" spans="1:7" s="242" customFormat="1" ht="15">
      <c r="A1175" s="236"/>
      <c r="B1175" s="237"/>
      <c r="C1175" s="238"/>
      <c r="D1175" s="239"/>
      <c r="E1175" s="240"/>
      <c r="F1175" s="240"/>
      <c r="G1175" s="241"/>
    </row>
    <row r="1176" spans="1:7" s="242" customFormat="1" ht="15">
      <c r="A1176" s="236"/>
      <c r="B1176" s="237"/>
      <c r="C1176" s="238"/>
      <c r="D1176" s="239"/>
      <c r="E1176" s="240"/>
      <c r="F1176" s="240"/>
      <c r="G1176" s="241"/>
    </row>
    <row r="1177" spans="1:7" s="242" customFormat="1" ht="15">
      <c r="A1177" s="236"/>
      <c r="B1177" s="237"/>
      <c r="C1177" s="238"/>
      <c r="D1177" s="239"/>
      <c r="E1177" s="240"/>
      <c r="F1177" s="240"/>
      <c r="G1177" s="241"/>
    </row>
    <row r="1178" spans="1:7" s="242" customFormat="1" ht="15">
      <c r="A1178" s="236"/>
      <c r="B1178" s="237"/>
      <c r="C1178" s="238"/>
      <c r="D1178" s="239"/>
      <c r="E1178" s="240"/>
      <c r="F1178" s="240"/>
      <c r="G1178" s="241"/>
    </row>
    <row r="1179" spans="1:7" s="242" customFormat="1" ht="15">
      <c r="A1179" s="236"/>
      <c r="B1179" s="237"/>
      <c r="C1179" s="238"/>
      <c r="D1179" s="239"/>
      <c r="E1179" s="240"/>
      <c r="F1179" s="240"/>
      <c r="G1179" s="241"/>
    </row>
    <row r="1180" spans="1:7" s="242" customFormat="1" ht="15">
      <c r="A1180" s="236"/>
      <c r="B1180" s="237"/>
      <c r="C1180" s="238"/>
      <c r="D1180" s="239"/>
      <c r="E1180" s="240"/>
      <c r="F1180" s="240"/>
      <c r="G1180" s="241"/>
    </row>
    <row r="1181" spans="1:7" s="242" customFormat="1" ht="15">
      <c r="A1181" s="236"/>
      <c r="B1181" s="237"/>
      <c r="C1181" s="238"/>
      <c r="D1181" s="239"/>
      <c r="E1181" s="240"/>
      <c r="F1181" s="240"/>
      <c r="G1181" s="241"/>
    </row>
    <row r="1182" spans="1:7" s="242" customFormat="1" ht="15">
      <c r="A1182" s="236"/>
      <c r="B1182" s="237"/>
      <c r="C1182" s="238"/>
      <c r="D1182" s="239"/>
      <c r="E1182" s="240"/>
      <c r="F1182" s="240"/>
      <c r="G1182" s="241"/>
    </row>
    <row r="1183" spans="1:7" s="242" customFormat="1" ht="15">
      <c r="A1183" s="236"/>
      <c r="B1183" s="237"/>
      <c r="C1183" s="238"/>
      <c r="D1183" s="239"/>
      <c r="E1183" s="240"/>
      <c r="F1183" s="240"/>
      <c r="G1183" s="241"/>
    </row>
    <row r="1184" spans="1:7" s="242" customFormat="1" ht="15">
      <c r="A1184" s="236"/>
      <c r="B1184" s="237"/>
      <c r="C1184" s="238"/>
      <c r="D1184" s="239"/>
      <c r="E1184" s="240"/>
      <c r="F1184" s="240"/>
      <c r="G1184" s="241"/>
    </row>
    <row r="1185" spans="1:7" s="242" customFormat="1" ht="15">
      <c r="A1185" s="236"/>
      <c r="B1185" s="237"/>
      <c r="C1185" s="238"/>
      <c r="D1185" s="239"/>
      <c r="E1185" s="240"/>
      <c r="F1185" s="240"/>
      <c r="G1185" s="241"/>
    </row>
    <row r="1186" spans="1:7" s="242" customFormat="1" ht="15">
      <c r="A1186" s="236"/>
      <c r="B1186" s="237"/>
      <c r="C1186" s="238"/>
      <c r="D1186" s="239"/>
      <c r="E1186" s="240"/>
      <c r="F1186" s="240"/>
      <c r="G1186" s="241"/>
    </row>
    <row r="1187" spans="1:7" s="242" customFormat="1" ht="15">
      <c r="A1187" s="236"/>
      <c r="B1187" s="237"/>
      <c r="C1187" s="238"/>
      <c r="D1187" s="239"/>
      <c r="E1187" s="240"/>
      <c r="F1187" s="240"/>
      <c r="G1187" s="241"/>
    </row>
    <row r="1188" spans="1:7" s="242" customFormat="1" ht="15">
      <c r="A1188" s="236"/>
      <c r="B1188" s="237"/>
      <c r="C1188" s="238"/>
      <c r="D1188" s="239"/>
      <c r="E1188" s="240"/>
      <c r="F1188" s="240"/>
      <c r="G1188" s="241"/>
    </row>
    <row r="1189" spans="1:7" s="242" customFormat="1" ht="15">
      <c r="A1189" s="236"/>
      <c r="B1189" s="237"/>
      <c r="C1189" s="238"/>
      <c r="D1189" s="239"/>
      <c r="E1189" s="240"/>
      <c r="F1189" s="240"/>
      <c r="G1189" s="241"/>
    </row>
    <row r="1190" spans="1:7" s="242" customFormat="1" ht="15">
      <c r="A1190" s="236"/>
      <c r="B1190" s="237"/>
      <c r="C1190" s="238"/>
      <c r="D1190" s="239"/>
      <c r="E1190" s="240"/>
      <c r="F1190" s="240"/>
      <c r="G1190" s="241"/>
    </row>
    <row r="1191" spans="1:7" s="242" customFormat="1" ht="15">
      <c r="A1191" s="236"/>
      <c r="B1191" s="237"/>
      <c r="C1191" s="238"/>
      <c r="D1191" s="239"/>
      <c r="E1191" s="240"/>
      <c r="F1191" s="240"/>
      <c r="G1191" s="241"/>
    </row>
    <row r="1192" spans="1:7" s="242" customFormat="1" ht="15">
      <c r="A1192" s="236"/>
      <c r="B1192" s="237"/>
      <c r="C1192" s="238"/>
      <c r="D1192" s="239"/>
      <c r="E1192" s="240"/>
      <c r="F1192" s="240"/>
      <c r="G1192" s="241"/>
    </row>
    <row r="1193" spans="1:7" s="242" customFormat="1" ht="15">
      <c r="A1193" s="236"/>
      <c r="B1193" s="237"/>
      <c r="C1193" s="238"/>
      <c r="D1193" s="239"/>
      <c r="E1193" s="240"/>
      <c r="F1193" s="240"/>
      <c r="G1193" s="241"/>
    </row>
    <row r="1194" spans="1:7" s="242" customFormat="1" ht="15">
      <c r="A1194" s="236"/>
      <c r="B1194" s="237"/>
      <c r="C1194" s="238"/>
      <c r="D1194" s="239"/>
      <c r="E1194" s="240"/>
      <c r="F1194" s="240"/>
      <c r="G1194" s="241"/>
    </row>
    <row r="1195" spans="1:7" s="242" customFormat="1" ht="15">
      <c r="A1195" s="236"/>
      <c r="B1195" s="237"/>
      <c r="C1195" s="238"/>
      <c r="D1195" s="239"/>
      <c r="E1195" s="240"/>
      <c r="F1195" s="240"/>
      <c r="G1195" s="241"/>
    </row>
    <row r="1196" spans="1:7" s="242" customFormat="1" ht="15">
      <c r="A1196" s="236"/>
      <c r="B1196" s="237"/>
      <c r="C1196" s="238"/>
      <c r="D1196" s="239"/>
      <c r="E1196" s="240"/>
      <c r="F1196" s="240"/>
      <c r="G1196" s="241"/>
    </row>
    <row r="1197" spans="1:7" s="242" customFormat="1" ht="15">
      <c r="A1197" s="236"/>
      <c r="B1197" s="237"/>
      <c r="C1197" s="238"/>
      <c r="D1197" s="239"/>
      <c r="E1197" s="240"/>
      <c r="F1197" s="240"/>
      <c r="G1197" s="241"/>
    </row>
    <row r="1198" spans="1:7" s="242" customFormat="1" ht="15">
      <c r="A1198" s="236"/>
      <c r="B1198" s="237"/>
      <c r="C1198" s="238"/>
      <c r="D1198" s="239"/>
      <c r="E1198" s="240"/>
      <c r="F1198" s="240"/>
      <c r="G1198" s="241"/>
    </row>
    <row r="1199" spans="1:7" s="242" customFormat="1" ht="15">
      <c r="A1199" s="236"/>
      <c r="B1199" s="237"/>
      <c r="C1199" s="238"/>
      <c r="D1199" s="239"/>
      <c r="E1199" s="240"/>
      <c r="F1199" s="240"/>
      <c r="G1199" s="241"/>
    </row>
    <row r="1200" spans="1:7" s="242" customFormat="1" ht="15">
      <c r="A1200" s="236"/>
      <c r="B1200" s="237"/>
      <c r="C1200" s="238"/>
      <c r="D1200" s="239"/>
      <c r="E1200" s="240"/>
      <c r="F1200" s="240"/>
      <c r="G1200" s="241"/>
    </row>
    <row r="1201" spans="1:7" s="242" customFormat="1" ht="15">
      <c r="A1201" s="236"/>
      <c r="B1201" s="237"/>
      <c r="C1201" s="238"/>
      <c r="D1201" s="239"/>
      <c r="E1201" s="240"/>
      <c r="F1201" s="240"/>
      <c r="G1201" s="241"/>
    </row>
    <row r="1202" spans="1:7" s="242" customFormat="1" ht="15">
      <c r="A1202" s="236"/>
      <c r="B1202" s="237"/>
      <c r="C1202" s="238"/>
      <c r="D1202" s="239"/>
      <c r="E1202" s="240"/>
      <c r="F1202" s="240"/>
      <c r="G1202" s="241"/>
    </row>
    <row r="1203" spans="1:7" s="242" customFormat="1" ht="15">
      <c r="A1203" s="236"/>
      <c r="B1203" s="237"/>
      <c r="C1203" s="238"/>
      <c r="D1203" s="239"/>
      <c r="E1203" s="240"/>
      <c r="F1203" s="240"/>
      <c r="G1203" s="241"/>
    </row>
    <row r="1204" spans="1:7" s="242" customFormat="1" ht="15">
      <c r="A1204" s="236"/>
      <c r="B1204" s="237"/>
      <c r="C1204" s="238"/>
      <c r="D1204" s="239"/>
      <c r="E1204" s="240"/>
      <c r="F1204" s="240"/>
      <c r="G1204" s="241"/>
    </row>
    <row r="1205" spans="1:7" s="242" customFormat="1" ht="15">
      <c r="A1205" s="236"/>
      <c r="B1205" s="237"/>
      <c r="C1205" s="238"/>
      <c r="D1205" s="239"/>
      <c r="E1205" s="240"/>
      <c r="F1205" s="240"/>
      <c r="G1205" s="241"/>
    </row>
    <row r="1206" spans="1:7" s="242" customFormat="1" ht="15">
      <c r="A1206" s="236"/>
      <c r="B1206" s="237"/>
      <c r="C1206" s="238"/>
      <c r="D1206" s="239"/>
      <c r="E1206" s="240"/>
      <c r="F1206" s="240"/>
      <c r="G1206" s="241"/>
    </row>
    <row r="1207" spans="1:7" s="242" customFormat="1" ht="15">
      <c r="A1207" s="236"/>
      <c r="B1207" s="237"/>
      <c r="C1207" s="238"/>
      <c r="D1207" s="239"/>
      <c r="E1207" s="240"/>
      <c r="F1207" s="240"/>
      <c r="G1207" s="241"/>
    </row>
    <row r="1208" spans="1:7" s="242" customFormat="1" ht="15">
      <c r="A1208" s="236"/>
      <c r="B1208" s="237"/>
      <c r="C1208" s="238"/>
      <c r="D1208" s="239"/>
      <c r="E1208" s="240"/>
      <c r="F1208" s="240"/>
      <c r="G1208" s="241"/>
    </row>
    <row r="1209" spans="1:7" s="242" customFormat="1" ht="15">
      <c r="A1209" s="236"/>
      <c r="B1209" s="237"/>
      <c r="C1209" s="238"/>
      <c r="D1209" s="239"/>
      <c r="E1209" s="240"/>
      <c r="F1209" s="240"/>
      <c r="G1209" s="241"/>
    </row>
    <row r="1210" spans="1:7" s="242" customFormat="1" ht="15">
      <c r="A1210" s="236"/>
      <c r="B1210" s="237"/>
      <c r="C1210" s="238"/>
      <c r="D1210" s="239"/>
      <c r="E1210" s="240"/>
      <c r="F1210" s="240"/>
      <c r="G1210" s="241"/>
    </row>
    <row r="1211" spans="1:7" s="242" customFormat="1" ht="15">
      <c r="A1211" s="236"/>
      <c r="B1211" s="237"/>
      <c r="C1211" s="238"/>
      <c r="D1211" s="239"/>
      <c r="E1211" s="240"/>
      <c r="F1211" s="240"/>
      <c r="G1211" s="241"/>
    </row>
    <row r="1212" spans="1:7" s="242" customFormat="1" ht="15">
      <c r="A1212" s="236"/>
      <c r="B1212" s="237"/>
      <c r="C1212" s="238"/>
      <c r="D1212" s="239"/>
      <c r="E1212" s="240"/>
      <c r="F1212" s="240"/>
      <c r="G1212" s="241"/>
    </row>
    <row r="1213" spans="1:7" s="242" customFormat="1" ht="15">
      <c r="A1213" s="236"/>
      <c r="B1213" s="237"/>
      <c r="C1213" s="238"/>
      <c r="D1213" s="239"/>
      <c r="E1213" s="240"/>
      <c r="F1213" s="240"/>
      <c r="G1213" s="241"/>
    </row>
    <row r="1214" spans="1:7" s="242" customFormat="1" ht="15">
      <c r="A1214" s="236"/>
      <c r="B1214" s="237"/>
      <c r="C1214" s="238"/>
      <c r="D1214" s="239"/>
      <c r="E1214" s="240"/>
      <c r="F1214" s="240"/>
      <c r="G1214" s="241"/>
    </row>
    <row r="1215" spans="1:7" s="242" customFormat="1" ht="15">
      <c r="A1215" s="236"/>
      <c r="B1215" s="237"/>
      <c r="C1215" s="238"/>
      <c r="D1215" s="239"/>
      <c r="E1215" s="240"/>
      <c r="F1215" s="240"/>
      <c r="G1215" s="241"/>
    </row>
    <row r="1216" spans="1:7" s="242" customFormat="1" ht="15">
      <c r="A1216" s="236"/>
      <c r="B1216" s="237"/>
      <c r="C1216" s="238"/>
      <c r="D1216" s="239"/>
      <c r="E1216" s="240"/>
      <c r="F1216" s="240"/>
      <c r="G1216" s="241"/>
    </row>
    <row r="1217" spans="1:7" s="242" customFormat="1" ht="15">
      <c r="A1217" s="236"/>
      <c r="B1217" s="237"/>
      <c r="C1217" s="238"/>
      <c r="D1217" s="239"/>
      <c r="E1217" s="240"/>
      <c r="F1217" s="240"/>
      <c r="G1217" s="241"/>
    </row>
    <row r="1218" spans="1:7" s="242" customFormat="1" ht="15">
      <c r="A1218" s="236"/>
      <c r="B1218" s="237"/>
      <c r="C1218" s="238"/>
      <c r="D1218" s="239"/>
      <c r="E1218" s="240"/>
      <c r="F1218" s="240"/>
      <c r="G1218" s="241"/>
    </row>
    <row r="1219" spans="1:7" s="242" customFormat="1" ht="15">
      <c r="A1219" s="236"/>
      <c r="B1219" s="237"/>
      <c r="C1219" s="238"/>
      <c r="D1219" s="239"/>
      <c r="E1219" s="240"/>
      <c r="F1219" s="240"/>
      <c r="G1219" s="241"/>
    </row>
    <row r="1220" spans="1:7" s="242" customFormat="1" ht="15">
      <c r="A1220" s="236"/>
      <c r="B1220" s="237"/>
      <c r="C1220" s="238"/>
      <c r="D1220" s="239"/>
      <c r="E1220" s="240"/>
      <c r="F1220" s="240"/>
      <c r="G1220" s="241"/>
    </row>
    <row r="1221" spans="1:7" s="242" customFormat="1" ht="15">
      <c r="A1221" s="236"/>
      <c r="B1221" s="237"/>
      <c r="C1221" s="238"/>
      <c r="D1221" s="239"/>
      <c r="E1221" s="240"/>
      <c r="F1221" s="240"/>
      <c r="G1221" s="241"/>
    </row>
    <row r="1222" spans="1:7" s="242" customFormat="1" ht="15">
      <c r="A1222" s="236"/>
      <c r="B1222" s="237"/>
      <c r="C1222" s="238"/>
      <c r="D1222" s="239"/>
      <c r="E1222" s="240"/>
      <c r="F1222" s="240"/>
      <c r="G1222" s="241"/>
    </row>
    <row r="1223" spans="1:7" s="242" customFormat="1" ht="15">
      <c r="A1223" s="236"/>
      <c r="B1223" s="237"/>
      <c r="C1223" s="238"/>
      <c r="D1223" s="239"/>
      <c r="E1223" s="240"/>
      <c r="F1223" s="240"/>
      <c r="G1223" s="241"/>
    </row>
    <row r="1224" spans="1:7" s="242" customFormat="1" ht="15">
      <c r="A1224" s="236"/>
      <c r="B1224" s="237"/>
      <c r="C1224" s="238"/>
      <c r="D1224" s="239"/>
      <c r="E1224" s="240"/>
      <c r="F1224" s="240"/>
      <c r="G1224" s="241"/>
    </row>
    <row r="1225" spans="1:7" s="242" customFormat="1" ht="15">
      <c r="A1225" s="236"/>
      <c r="B1225" s="237"/>
      <c r="C1225" s="238"/>
      <c r="D1225" s="239"/>
      <c r="E1225" s="240"/>
      <c r="F1225" s="240"/>
      <c r="G1225" s="241"/>
    </row>
    <row r="1226" spans="1:7" s="242" customFormat="1" ht="15">
      <c r="A1226" s="236"/>
      <c r="B1226" s="237"/>
      <c r="C1226" s="238"/>
      <c r="D1226" s="239"/>
      <c r="E1226" s="240"/>
      <c r="F1226" s="240"/>
      <c r="G1226" s="241"/>
    </row>
    <row r="1227" spans="1:7" s="242" customFormat="1" ht="15">
      <c r="A1227" s="236"/>
      <c r="B1227" s="237"/>
      <c r="C1227" s="238"/>
      <c r="D1227" s="239"/>
      <c r="E1227" s="240"/>
      <c r="F1227" s="240"/>
      <c r="G1227" s="241"/>
    </row>
    <row r="1228" spans="1:7" s="242" customFormat="1" ht="15">
      <c r="A1228" s="236"/>
      <c r="B1228" s="237"/>
      <c r="C1228" s="238"/>
      <c r="D1228" s="239"/>
      <c r="E1228" s="240"/>
      <c r="F1228" s="240"/>
      <c r="G1228" s="241"/>
    </row>
    <row r="1229" spans="1:7" s="242" customFormat="1" ht="15">
      <c r="A1229" s="236"/>
      <c r="B1229" s="237"/>
      <c r="C1229" s="238"/>
      <c r="D1229" s="239"/>
      <c r="E1229" s="240"/>
      <c r="F1229" s="240"/>
      <c r="G1229" s="241"/>
    </row>
    <row r="1230" spans="1:7" s="242" customFormat="1" ht="15">
      <c r="A1230" s="236"/>
      <c r="B1230" s="237"/>
      <c r="C1230" s="238"/>
      <c r="D1230" s="239"/>
      <c r="E1230" s="240"/>
      <c r="F1230" s="240"/>
      <c r="G1230" s="241"/>
    </row>
    <row r="1231" spans="1:7" s="242" customFormat="1" ht="15">
      <c r="A1231" s="236"/>
      <c r="B1231" s="237"/>
      <c r="C1231" s="238"/>
      <c r="D1231" s="239"/>
      <c r="E1231" s="240"/>
      <c r="F1231" s="240"/>
      <c r="G1231" s="241"/>
    </row>
    <row r="1232" spans="1:7" s="242" customFormat="1" ht="15">
      <c r="A1232" s="236"/>
      <c r="B1232" s="237"/>
      <c r="C1232" s="238"/>
      <c r="D1232" s="239"/>
      <c r="E1232" s="240"/>
      <c r="F1232" s="240"/>
      <c r="G1232" s="241"/>
    </row>
    <row r="1233" spans="1:7" s="242" customFormat="1" ht="15">
      <c r="A1233" s="236"/>
      <c r="B1233" s="237"/>
      <c r="C1233" s="238"/>
      <c r="D1233" s="239"/>
      <c r="E1233" s="240"/>
      <c r="F1233" s="240"/>
      <c r="G1233" s="241"/>
    </row>
    <row r="1234" spans="1:7" s="242" customFormat="1" ht="15">
      <c r="A1234" s="236"/>
      <c r="B1234" s="237"/>
      <c r="C1234" s="238"/>
      <c r="D1234" s="239"/>
      <c r="E1234" s="240"/>
      <c r="F1234" s="240"/>
      <c r="G1234" s="241"/>
    </row>
    <row r="1235" spans="1:7" s="242" customFormat="1" ht="15">
      <c r="A1235" s="236"/>
      <c r="B1235" s="237"/>
      <c r="C1235" s="238"/>
      <c r="D1235" s="239"/>
      <c r="E1235" s="240"/>
      <c r="F1235" s="240"/>
      <c r="G1235" s="241"/>
    </row>
    <row r="1236" spans="1:7" s="242" customFormat="1" ht="15">
      <c r="A1236" s="236"/>
      <c r="B1236" s="237"/>
      <c r="C1236" s="238"/>
      <c r="D1236" s="239"/>
      <c r="E1236" s="240"/>
      <c r="F1236" s="240"/>
      <c r="G1236" s="241"/>
    </row>
    <row r="1237" spans="1:7" s="242" customFormat="1" ht="15">
      <c r="A1237" s="236"/>
      <c r="B1237" s="237"/>
      <c r="C1237" s="238"/>
      <c r="D1237" s="239"/>
      <c r="E1237" s="240"/>
      <c r="F1237" s="240"/>
      <c r="G1237" s="241"/>
    </row>
    <row r="1238" spans="1:7" s="242" customFormat="1" ht="15">
      <c r="A1238" s="236"/>
      <c r="B1238" s="237"/>
      <c r="C1238" s="238"/>
      <c r="D1238" s="239"/>
      <c r="E1238" s="240"/>
      <c r="F1238" s="240"/>
      <c r="G1238" s="241"/>
    </row>
    <row r="1239" spans="1:7" s="242" customFormat="1" ht="15">
      <c r="A1239" s="236"/>
      <c r="B1239" s="237"/>
      <c r="C1239" s="238"/>
      <c r="D1239" s="239"/>
      <c r="E1239" s="240"/>
      <c r="F1239" s="240"/>
      <c r="G1239" s="241"/>
    </row>
    <row r="1240" spans="1:7" s="242" customFormat="1" ht="15">
      <c r="A1240" s="236"/>
      <c r="B1240" s="237"/>
      <c r="C1240" s="238"/>
      <c r="D1240" s="239"/>
      <c r="E1240" s="240"/>
      <c r="F1240" s="240"/>
      <c r="G1240" s="241"/>
    </row>
    <row r="1241" spans="1:7" s="242" customFormat="1" ht="15">
      <c r="A1241" s="236"/>
      <c r="B1241" s="237"/>
      <c r="C1241" s="238"/>
      <c r="D1241" s="239"/>
      <c r="E1241" s="240"/>
      <c r="F1241" s="240"/>
      <c r="G1241" s="241"/>
    </row>
    <row r="1242" spans="1:7" s="242" customFormat="1" ht="15">
      <c r="A1242" s="236"/>
      <c r="B1242" s="237"/>
      <c r="C1242" s="238"/>
      <c r="D1242" s="239"/>
      <c r="E1242" s="240"/>
      <c r="F1242" s="240"/>
      <c r="G1242" s="241"/>
    </row>
    <row r="1243" spans="1:7" s="242" customFormat="1" ht="15">
      <c r="A1243" s="236"/>
      <c r="B1243" s="237"/>
      <c r="C1243" s="238"/>
      <c r="D1243" s="239"/>
      <c r="E1243" s="240"/>
      <c r="F1243" s="240"/>
      <c r="G1243" s="241"/>
    </row>
    <row r="1244" spans="1:7" s="242" customFormat="1" ht="15">
      <c r="A1244" s="236"/>
      <c r="B1244" s="237"/>
      <c r="C1244" s="238"/>
      <c r="D1244" s="239"/>
      <c r="E1244" s="240"/>
      <c r="F1244" s="240"/>
      <c r="G1244" s="241"/>
    </row>
    <row r="1245" spans="1:7" s="242" customFormat="1" ht="15">
      <c r="A1245" s="236"/>
      <c r="B1245" s="237"/>
      <c r="C1245" s="238"/>
      <c r="D1245" s="239"/>
      <c r="E1245" s="240"/>
      <c r="F1245" s="240"/>
      <c r="G1245" s="241"/>
    </row>
    <row r="1246" spans="1:7" s="242" customFormat="1" ht="15">
      <c r="A1246" s="236"/>
      <c r="B1246" s="237"/>
      <c r="C1246" s="238"/>
      <c r="D1246" s="239"/>
      <c r="E1246" s="240"/>
      <c r="F1246" s="240"/>
      <c r="G1246" s="241"/>
    </row>
    <row r="1247" spans="1:7" s="242" customFormat="1" ht="15">
      <c r="A1247" s="236"/>
      <c r="B1247" s="237"/>
      <c r="C1247" s="238"/>
      <c r="D1247" s="239"/>
      <c r="E1247" s="240"/>
      <c r="F1247" s="240"/>
      <c r="G1247" s="241"/>
    </row>
    <row r="1248" spans="1:7" s="242" customFormat="1" ht="15">
      <c r="A1248" s="236"/>
      <c r="B1248" s="237"/>
      <c r="C1248" s="238"/>
      <c r="D1248" s="239"/>
      <c r="E1248" s="240"/>
      <c r="F1248" s="240"/>
      <c r="G1248" s="241"/>
    </row>
    <row r="1249" spans="1:7" s="242" customFormat="1" ht="15">
      <c r="A1249" s="236"/>
      <c r="B1249" s="237"/>
      <c r="C1249" s="238"/>
      <c r="D1249" s="239"/>
      <c r="E1249" s="240"/>
      <c r="F1249" s="240"/>
      <c r="G1249" s="241"/>
    </row>
    <row r="1250" spans="1:7" s="242" customFormat="1" ht="15">
      <c r="A1250" s="236"/>
      <c r="B1250" s="237"/>
      <c r="C1250" s="238"/>
      <c r="D1250" s="239"/>
      <c r="E1250" s="240"/>
      <c r="F1250" s="240"/>
      <c r="G1250" s="241"/>
    </row>
    <row r="1251" spans="1:7" s="242" customFormat="1" ht="15">
      <c r="A1251" s="236"/>
      <c r="B1251" s="237"/>
      <c r="C1251" s="238"/>
      <c r="D1251" s="239"/>
      <c r="E1251" s="240"/>
      <c r="F1251" s="240"/>
      <c r="G1251" s="241"/>
    </row>
    <row r="1252" spans="1:7" s="242" customFormat="1" ht="15">
      <c r="A1252" s="236"/>
      <c r="B1252" s="237"/>
      <c r="C1252" s="238"/>
      <c r="D1252" s="239"/>
      <c r="E1252" s="240"/>
      <c r="F1252" s="240"/>
      <c r="G1252" s="241"/>
    </row>
    <row r="1253" spans="1:7" s="242" customFormat="1" ht="15">
      <c r="A1253" s="236"/>
      <c r="B1253" s="237"/>
      <c r="C1253" s="238"/>
      <c r="D1253" s="239"/>
      <c r="E1253" s="240"/>
      <c r="F1253" s="240"/>
      <c r="G1253" s="241"/>
    </row>
    <row r="1254" spans="1:7" s="242" customFormat="1" ht="15">
      <c r="A1254" s="236"/>
      <c r="B1254" s="237"/>
      <c r="C1254" s="238"/>
      <c r="D1254" s="239"/>
      <c r="E1254" s="240"/>
      <c r="F1254" s="240"/>
      <c r="G1254" s="241"/>
    </row>
    <row r="1255" spans="1:7" s="242" customFormat="1" ht="15">
      <c r="A1255" s="236"/>
      <c r="B1255" s="237"/>
      <c r="C1255" s="238"/>
      <c r="D1255" s="239"/>
      <c r="E1255" s="240"/>
      <c r="F1255" s="240"/>
      <c r="G1255" s="241"/>
    </row>
    <row r="1256" spans="1:7" s="242" customFormat="1" ht="15">
      <c r="A1256" s="236"/>
      <c r="B1256" s="237"/>
      <c r="C1256" s="238"/>
      <c r="D1256" s="239"/>
      <c r="E1256" s="240"/>
      <c r="F1256" s="240"/>
      <c r="G1256" s="241"/>
    </row>
    <row r="1257" spans="1:7" s="242" customFormat="1" ht="15">
      <c r="A1257" s="236"/>
      <c r="B1257" s="237"/>
      <c r="C1257" s="238"/>
      <c r="D1257" s="239"/>
      <c r="E1257" s="240"/>
      <c r="F1257" s="240"/>
      <c r="G1257" s="241"/>
    </row>
    <row r="1258" spans="1:7" s="242" customFormat="1" ht="15">
      <c r="A1258" s="236"/>
      <c r="B1258" s="237"/>
      <c r="C1258" s="238"/>
      <c r="D1258" s="239"/>
      <c r="E1258" s="240"/>
      <c r="F1258" s="240"/>
      <c r="G1258" s="241"/>
    </row>
    <row r="1259" spans="1:7" s="242" customFormat="1" ht="15">
      <c r="A1259" s="236"/>
      <c r="B1259" s="237"/>
      <c r="C1259" s="238"/>
      <c r="D1259" s="239"/>
      <c r="E1259" s="240"/>
      <c r="F1259" s="240"/>
      <c r="G1259" s="241"/>
    </row>
    <row r="1260" spans="1:7" s="242" customFormat="1" ht="15">
      <c r="A1260" s="236"/>
      <c r="B1260" s="237"/>
      <c r="C1260" s="238"/>
      <c r="D1260" s="239"/>
      <c r="E1260" s="240"/>
      <c r="F1260" s="240"/>
      <c r="G1260" s="241"/>
    </row>
    <row r="1261" spans="1:7" s="242" customFormat="1" ht="15">
      <c r="A1261" s="236"/>
      <c r="B1261" s="237"/>
      <c r="C1261" s="238"/>
      <c r="D1261" s="239"/>
      <c r="E1261" s="240"/>
      <c r="F1261" s="240"/>
      <c r="G1261" s="241"/>
    </row>
    <row r="1262" spans="1:7" s="242" customFormat="1" ht="15">
      <c r="A1262" s="236"/>
      <c r="B1262" s="237"/>
      <c r="C1262" s="238"/>
      <c r="D1262" s="239"/>
      <c r="E1262" s="240"/>
      <c r="F1262" s="240"/>
      <c r="G1262" s="241"/>
    </row>
    <row r="1263" spans="1:7" s="242" customFormat="1" ht="15">
      <c r="A1263" s="236"/>
      <c r="B1263" s="237"/>
      <c r="C1263" s="238"/>
      <c r="D1263" s="239"/>
      <c r="E1263" s="240"/>
      <c r="F1263" s="240"/>
      <c r="G1263" s="241"/>
    </row>
    <row r="1264" spans="1:7" s="242" customFormat="1" ht="15">
      <c r="A1264" s="236"/>
      <c r="B1264" s="237"/>
      <c r="C1264" s="238"/>
      <c r="D1264" s="239"/>
      <c r="E1264" s="240"/>
      <c r="F1264" s="240"/>
      <c r="G1264" s="241"/>
    </row>
    <row r="1265" spans="1:7" s="242" customFormat="1" ht="15">
      <c r="A1265" s="236"/>
      <c r="B1265" s="237"/>
      <c r="C1265" s="238"/>
      <c r="D1265" s="239"/>
      <c r="E1265" s="240"/>
      <c r="F1265" s="240"/>
      <c r="G1265" s="241"/>
    </row>
    <row r="1266" spans="1:7" s="242" customFormat="1" ht="15">
      <c r="A1266" s="236"/>
      <c r="B1266" s="237"/>
      <c r="C1266" s="238"/>
      <c r="D1266" s="239"/>
      <c r="E1266" s="240"/>
      <c r="F1266" s="240"/>
      <c r="G1266" s="241"/>
    </row>
    <row r="1267" spans="1:7" s="242" customFormat="1" ht="15">
      <c r="A1267" s="236"/>
      <c r="B1267" s="237"/>
      <c r="C1267" s="238"/>
      <c r="D1267" s="239"/>
      <c r="E1267" s="240"/>
      <c r="F1267" s="240"/>
      <c r="G1267" s="241"/>
    </row>
    <row r="1268" spans="1:7" s="242" customFormat="1" ht="15">
      <c r="A1268" s="236"/>
      <c r="B1268" s="237"/>
      <c r="C1268" s="238"/>
      <c r="D1268" s="239"/>
      <c r="E1268" s="240"/>
      <c r="F1268" s="240"/>
      <c r="G1268" s="241"/>
    </row>
    <row r="1269" spans="1:7" s="242" customFormat="1" ht="15">
      <c r="A1269" s="236"/>
      <c r="B1269" s="237"/>
      <c r="C1269" s="238"/>
      <c r="D1269" s="239"/>
      <c r="E1269" s="240"/>
      <c r="F1269" s="240"/>
      <c r="G1269" s="241"/>
    </row>
    <row r="1270" spans="1:7" s="242" customFormat="1" ht="15">
      <c r="A1270" s="236"/>
      <c r="B1270" s="237"/>
      <c r="C1270" s="238"/>
      <c r="D1270" s="239"/>
      <c r="E1270" s="240"/>
      <c r="F1270" s="240"/>
      <c r="G1270" s="241"/>
    </row>
    <row r="1271" spans="1:7" s="242" customFormat="1" ht="15">
      <c r="A1271" s="236"/>
      <c r="B1271" s="237"/>
      <c r="C1271" s="238"/>
      <c r="D1271" s="239"/>
      <c r="E1271" s="240"/>
      <c r="F1271" s="240"/>
      <c r="G1271" s="241"/>
    </row>
    <row r="1272" spans="1:7" s="242" customFormat="1" ht="15">
      <c r="A1272" s="236"/>
      <c r="B1272" s="237"/>
      <c r="C1272" s="238"/>
      <c r="D1272" s="239"/>
      <c r="E1272" s="240"/>
      <c r="F1272" s="240"/>
      <c r="G1272" s="241"/>
    </row>
    <row r="1273" spans="1:7" s="242" customFormat="1" ht="15">
      <c r="A1273" s="236"/>
      <c r="B1273" s="237"/>
      <c r="C1273" s="238"/>
      <c r="D1273" s="239"/>
      <c r="E1273" s="240"/>
      <c r="F1273" s="240"/>
      <c r="G1273" s="241"/>
    </row>
    <row r="1274" spans="1:7" s="242" customFormat="1" ht="15">
      <c r="A1274" s="236"/>
      <c r="B1274" s="237"/>
      <c r="C1274" s="238"/>
      <c r="D1274" s="239"/>
      <c r="E1274" s="240"/>
      <c r="F1274" s="240"/>
      <c r="G1274" s="241"/>
    </row>
    <row r="1275" spans="1:7" s="242" customFormat="1" ht="15">
      <c r="A1275" s="236"/>
      <c r="B1275" s="237"/>
      <c r="C1275" s="238"/>
      <c r="D1275" s="239"/>
      <c r="E1275" s="240"/>
      <c r="F1275" s="240"/>
      <c r="G1275" s="241"/>
    </row>
    <row r="1276" spans="1:7" s="242" customFormat="1" ht="15">
      <c r="A1276" s="236"/>
      <c r="B1276" s="237"/>
      <c r="C1276" s="238"/>
      <c r="D1276" s="239"/>
      <c r="E1276" s="240"/>
      <c r="F1276" s="240"/>
      <c r="G1276" s="241"/>
    </row>
    <row r="1277" spans="1:7" s="242" customFormat="1" ht="15">
      <c r="A1277" s="236"/>
      <c r="B1277" s="237"/>
      <c r="C1277" s="238"/>
      <c r="D1277" s="239"/>
      <c r="E1277" s="240"/>
      <c r="F1277" s="240"/>
      <c r="G1277" s="241"/>
    </row>
    <row r="1278" spans="1:7" s="242" customFormat="1" ht="15">
      <c r="A1278" s="236"/>
      <c r="B1278" s="237"/>
      <c r="C1278" s="238"/>
      <c r="D1278" s="239"/>
      <c r="E1278" s="240"/>
      <c r="F1278" s="240"/>
      <c r="G1278" s="241"/>
    </row>
    <row r="1279" spans="1:7" s="242" customFormat="1" ht="15">
      <c r="A1279" s="236"/>
      <c r="B1279" s="237"/>
      <c r="C1279" s="238"/>
      <c r="D1279" s="239"/>
      <c r="E1279" s="240"/>
      <c r="F1279" s="240"/>
      <c r="G1279" s="241"/>
    </row>
    <row r="1280" spans="1:7" s="242" customFormat="1" ht="15">
      <c r="A1280" s="236"/>
      <c r="B1280" s="237"/>
      <c r="C1280" s="238"/>
      <c r="D1280" s="239"/>
      <c r="E1280" s="240"/>
      <c r="F1280" s="240"/>
      <c r="G1280" s="241"/>
    </row>
    <row r="1281" spans="1:7" s="242" customFormat="1" ht="15">
      <c r="A1281" s="236"/>
      <c r="B1281" s="237"/>
      <c r="C1281" s="238"/>
      <c r="D1281" s="239"/>
      <c r="E1281" s="240"/>
      <c r="F1281" s="240"/>
      <c r="G1281" s="241"/>
    </row>
    <row r="1282" spans="1:7" s="242" customFormat="1" ht="15">
      <c r="A1282" s="236"/>
      <c r="B1282" s="237"/>
      <c r="C1282" s="238"/>
      <c r="D1282" s="239"/>
      <c r="E1282" s="240"/>
      <c r="F1282" s="240"/>
      <c r="G1282" s="241"/>
    </row>
    <row r="1283" spans="1:7" s="242" customFormat="1" ht="15">
      <c r="A1283" s="236"/>
      <c r="B1283" s="237"/>
      <c r="C1283" s="238"/>
      <c r="D1283" s="239"/>
      <c r="E1283" s="240"/>
      <c r="F1283" s="240"/>
      <c r="G1283" s="241"/>
    </row>
    <row r="1284" spans="1:7" s="242" customFormat="1" ht="15">
      <c r="A1284" s="236"/>
      <c r="B1284" s="237"/>
      <c r="C1284" s="238"/>
      <c r="D1284" s="239"/>
      <c r="E1284" s="240"/>
      <c r="F1284" s="240"/>
      <c r="G1284" s="241"/>
    </row>
    <row r="1285" spans="1:7" s="242" customFormat="1" ht="15">
      <c r="A1285" s="236"/>
      <c r="B1285" s="237"/>
      <c r="C1285" s="238"/>
      <c r="D1285" s="239"/>
      <c r="E1285" s="240"/>
      <c r="F1285" s="240"/>
      <c r="G1285" s="241"/>
    </row>
    <row r="1286" spans="1:7" s="242" customFormat="1" ht="15">
      <c r="A1286" s="236"/>
      <c r="B1286" s="237"/>
      <c r="C1286" s="238"/>
      <c r="D1286" s="239"/>
      <c r="E1286" s="240"/>
      <c r="F1286" s="240"/>
      <c r="G1286" s="241"/>
    </row>
    <row r="1287" spans="1:7" s="242" customFormat="1" ht="15">
      <c r="A1287" s="236"/>
      <c r="B1287" s="237"/>
      <c r="C1287" s="238"/>
      <c r="D1287" s="239"/>
      <c r="E1287" s="240"/>
      <c r="F1287" s="240"/>
      <c r="G1287" s="241"/>
    </row>
    <row r="1288" spans="1:7" s="242" customFormat="1" ht="15">
      <c r="A1288" s="236"/>
      <c r="B1288" s="237"/>
      <c r="C1288" s="238"/>
      <c r="D1288" s="239"/>
      <c r="E1288" s="240"/>
      <c r="F1288" s="240"/>
      <c r="G1288" s="241"/>
    </row>
    <row r="1289" spans="1:7" s="242" customFormat="1" ht="15">
      <c r="A1289" s="236"/>
      <c r="B1289" s="237"/>
      <c r="C1289" s="238"/>
      <c r="D1289" s="239"/>
      <c r="E1289" s="240"/>
      <c r="F1289" s="240"/>
      <c r="G1289" s="241"/>
    </row>
    <row r="1290" spans="1:7" s="242" customFormat="1" ht="15">
      <c r="A1290" s="236"/>
      <c r="B1290" s="237"/>
      <c r="C1290" s="238"/>
      <c r="D1290" s="239"/>
      <c r="E1290" s="240"/>
      <c r="F1290" s="240"/>
      <c r="G1290" s="241"/>
    </row>
    <row r="1291" spans="1:7" s="242" customFormat="1" ht="15">
      <c r="A1291" s="236"/>
      <c r="B1291" s="237"/>
      <c r="C1291" s="238"/>
      <c r="D1291" s="239"/>
      <c r="E1291" s="240"/>
      <c r="F1291" s="240"/>
      <c r="G1291" s="241"/>
    </row>
    <row r="1292" spans="1:7" s="242" customFormat="1" ht="15">
      <c r="A1292" s="236"/>
      <c r="B1292" s="237"/>
      <c r="C1292" s="238"/>
      <c r="D1292" s="239"/>
      <c r="E1292" s="240"/>
      <c r="F1292" s="240"/>
      <c r="G1292" s="241"/>
    </row>
    <row r="1293" spans="1:7" s="242" customFormat="1" ht="15">
      <c r="A1293" s="236"/>
      <c r="B1293" s="237"/>
      <c r="C1293" s="238"/>
      <c r="D1293" s="239"/>
      <c r="E1293" s="240"/>
      <c r="F1293" s="240"/>
      <c r="G1293" s="241"/>
    </row>
    <row r="1294" spans="1:7" s="242" customFormat="1" ht="15">
      <c r="A1294" s="236"/>
      <c r="B1294" s="237"/>
      <c r="C1294" s="238"/>
      <c r="D1294" s="239"/>
      <c r="E1294" s="240"/>
      <c r="F1294" s="240"/>
      <c r="G1294" s="241"/>
    </row>
    <row r="1295" spans="1:7" s="242" customFormat="1" ht="15">
      <c r="A1295" s="236"/>
      <c r="B1295" s="237"/>
      <c r="C1295" s="238"/>
      <c r="D1295" s="239"/>
      <c r="E1295" s="240"/>
      <c r="F1295" s="240"/>
      <c r="G1295" s="241"/>
    </row>
    <row r="1296" spans="1:7" s="242" customFormat="1" ht="15">
      <c r="A1296" s="236"/>
      <c r="B1296" s="237"/>
      <c r="C1296" s="238"/>
      <c r="D1296" s="239"/>
      <c r="E1296" s="240"/>
      <c r="F1296" s="240"/>
      <c r="G1296" s="241"/>
    </row>
    <row r="1297" spans="1:7" s="242" customFormat="1" ht="15">
      <c r="A1297" s="236"/>
      <c r="B1297" s="237"/>
      <c r="C1297" s="238"/>
      <c r="D1297" s="239"/>
      <c r="E1297" s="240"/>
      <c r="F1297" s="240"/>
      <c r="G1297" s="241"/>
    </row>
    <row r="1298" spans="1:7" s="242" customFormat="1" ht="15">
      <c r="A1298" s="236"/>
      <c r="B1298" s="237"/>
      <c r="C1298" s="238"/>
      <c r="D1298" s="239"/>
      <c r="E1298" s="240"/>
      <c r="F1298" s="240"/>
      <c r="G1298" s="241"/>
    </row>
    <row r="1299" spans="1:7" s="242" customFormat="1" ht="15">
      <c r="A1299" s="236"/>
      <c r="B1299" s="237"/>
      <c r="C1299" s="238"/>
      <c r="D1299" s="239"/>
      <c r="E1299" s="240"/>
      <c r="F1299" s="240"/>
      <c r="G1299" s="241"/>
    </row>
    <row r="1300" spans="1:7" s="242" customFormat="1" ht="15">
      <c r="A1300" s="236"/>
      <c r="B1300" s="237"/>
      <c r="C1300" s="238"/>
      <c r="D1300" s="239"/>
      <c r="E1300" s="240"/>
      <c r="F1300" s="240"/>
      <c r="G1300" s="241"/>
    </row>
    <row r="1301" spans="1:7" s="242" customFormat="1" ht="15">
      <c r="A1301" s="236"/>
      <c r="B1301" s="237"/>
      <c r="C1301" s="238"/>
      <c r="D1301" s="239"/>
      <c r="E1301" s="240"/>
      <c r="F1301" s="240"/>
      <c r="G1301" s="241"/>
    </row>
    <row r="1302" spans="1:7" s="242" customFormat="1" ht="15">
      <c r="A1302" s="236"/>
      <c r="B1302" s="237"/>
      <c r="C1302" s="238"/>
      <c r="D1302" s="239"/>
      <c r="E1302" s="240"/>
      <c r="F1302" s="240"/>
      <c r="G1302" s="241"/>
    </row>
    <row r="1303" spans="1:7" s="242" customFormat="1" ht="15">
      <c r="A1303" s="236"/>
      <c r="B1303" s="237"/>
      <c r="C1303" s="238"/>
      <c r="D1303" s="239"/>
      <c r="E1303" s="240"/>
      <c r="F1303" s="240"/>
      <c r="G1303" s="241"/>
    </row>
    <row r="1304" spans="1:7" s="242" customFormat="1" ht="15">
      <c r="A1304" s="236"/>
      <c r="B1304" s="237"/>
      <c r="C1304" s="238"/>
      <c r="D1304" s="239"/>
      <c r="E1304" s="240"/>
      <c r="F1304" s="240"/>
      <c r="G1304" s="241"/>
    </row>
    <row r="1305" spans="1:7" s="242" customFormat="1" ht="15">
      <c r="A1305" s="236"/>
      <c r="B1305" s="237"/>
      <c r="C1305" s="238"/>
      <c r="D1305" s="239"/>
      <c r="E1305" s="240"/>
      <c r="F1305" s="240"/>
      <c r="G1305" s="241"/>
    </row>
    <row r="1306" spans="1:7" s="242" customFormat="1" ht="15">
      <c r="A1306" s="236"/>
      <c r="B1306" s="237"/>
      <c r="C1306" s="238"/>
      <c r="D1306" s="239"/>
      <c r="E1306" s="240"/>
      <c r="F1306" s="240"/>
      <c r="G1306" s="241"/>
    </row>
    <row r="1307" spans="1:7" s="242" customFormat="1" ht="15">
      <c r="A1307" s="236"/>
      <c r="B1307" s="237"/>
      <c r="C1307" s="238"/>
      <c r="D1307" s="239"/>
      <c r="E1307" s="240"/>
      <c r="F1307" s="240"/>
      <c r="G1307" s="241"/>
    </row>
    <row r="1308" spans="1:7" s="242" customFormat="1" ht="15">
      <c r="A1308" s="236"/>
      <c r="B1308" s="237"/>
      <c r="C1308" s="238"/>
      <c r="D1308" s="239"/>
      <c r="E1308" s="240"/>
      <c r="F1308" s="240"/>
      <c r="G1308" s="241"/>
    </row>
    <row r="1309" spans="1:7" s="242" customFormat="1" ht="15">
      <c r="A1309" s="236"/>
      <c r="B1309" s="237"/>
      <c r="C1309" s="238"/>
      <c r="D1309" s="239"/>
      <c r="E1309" s="240"/>
      <c r="F1309" s="240"/>
      <c r="G1309" s="241"/>
    </row>
    <row r="1310" spans="1:7" s="242" customFormat="1" ht="15">
      <c r="A1310" s="236"/>
      <c r="B1310" s="237"/>
      <c r="C1310" s="238"/>
      <c r="D1310" s="239"/>
      <c r="E1310" s="240"/>
      <c r="F1310" s="240"/>
      <c r="G1310" s="241"/>
    </row>
    <row r="1311" spans="1:7" s="242" customFormat="1" ht="15">
      <c r="A1311" s="236"/>
      <c r="B1311" s="237"/>
      <c r="C1311" s="238"/>
      <c r="D1311" s="239"/>
      <c r="E1311" s="240"/>
      <c r="F1311" s="240"/>
      <c r="G1311" s="241"/>
    </row>
    <row r="1312" spans="1:7" s="242" customFormat="1" ht="15">
      <c r="A1312" s="236"/>
      <c r="B1312" s="237"/>
      <c r="C1312" s="238"/>
      <c r="D1312" s="239"/>
      <c r="E1312" s="240"/>
      <c r="F1312" s="240"/>
      <c r="G1312" s="241"/>
    </row>
    <row r="1313" spans="1:7" s="242" customFormat="1" ht="15">
      <c r="A1313" s="236"/>
      <c r="B1313" s="237"/>
      <c r="C1313" s="238"/>
      <c r="D1313" s="239"/>
      <c r="E1313" s="240"/>
      <c r="F1313" s="240"/>
      <c r="G1313" s="241"/>
    </row>
    <row r="1314" spans="1:7" s="242" customFormat="1" ht="15">
      <c r="A1314" s="236"/>
      <c r="B1314" s="237"/>
      <c r="C1314" s="238"/>
      <c r="D1314" s="239"/>
      <c r="E1314" s="240"/>
      <c r="F1314" s="240"/>
      <c r="G1314" s="241"/>
    </row>
    <row r="1315" spans="1:7" s="242" customFormat="1" ht="15">
      <c r="A1315" s="236"/>
      <c r="B1315" s="237"/>
      <c r="C1315" s="238"/>
      <c r="D1315" s="239"/>
      <c r="E1315" s="240"/>
      <c r="F1315" s="240"/>
      <c r="G1315" s="241"/>
    </row>
    <row r="1316" spans="1:7" s="242" customFormat="1" ht="15">
      <c r="A1316" s="236"/>
      <c r="B1316" s="237"/>
      <c r="C1316" s="238"/>
      <c r="D1316" s="239"/>
      <c r="E1316" s="240"/>
      <c r="F1316" s="240"/>
      <c r="G1316" s="241"/>
    </row>
    <row r="1317" spans="1:7" s="242" customFormat="1" ht="15">
      <c r="A1317" s="236"/>
      <c r="B1317" s="237"/>
      <c r="C1317" s="238"/>
      <c r="D1317" s="239"/>
      <c r="E1317" s="240"/>
      <c r="F1317" s="240"/>
      <c r="G1317" s="241"/>
    </row>
    <row r="1318" spans="1:7" s="242" customFormat="1" ht="15">
      <c r="A1318" s="236"/>
      <c r="B1318" s="237"/>
      <c r="C1318" s="238"/>
      <c r="D1318" s="239"/>
      <c r="E1318" s="240"/>
      <c r="F1318" s="240"/>
      <c r="G1318" s="241"/>
    </row>
    <row r="1319" spans="1:7" s="242" customFormat="1" ht="15">
      <c r="A1319" s="236"/>
      <c r="B1319" s="237"/>
      <c r="C1319" s="238"/>
      <c r="D1319" s="239"/>
      <c r="E1319" s="240"/>
      <c r="F1319" s="240"/>
      <c r="G1319" s="241"/>
    </row>
    <row r="1320" spans="1:7" s="242" customFormat="1" ht="15">
      <c r="A1320" s="236"/>
      <c r="B1320" s="237"/>
      <c r="C1320" s="238"/>
      <c r="D1320" s="239"/>
      <c r="E1320" s="240"/>
      <c r="F1320" s="240"/>
      <c r="G1320" s="241"/>
    </row>
    <row r="1321" spans="1:7" s="242" customFormat="1" ht="15">
      <c r="A1321" s="236"/>
      <c r="B1321" s="237"/>
      <c r="C1321" s="238"/>
      <c r="D1321" s="239"/>
      <c r="E1321" s="240"/>
      <c r="F1321" s="240"/>
      <c r="G1321" s="241"/>
    </row>
    <row r="1322" spans="1:7" s="242" customFormat="1" ht="15">
      <c r="A1322" s="236"/>
      <c r="B1322" s="237"/>
      <c r="C1322" s="238"/>
      <c r="D1322" s="239"/>
      <c r="E1322" s="240"/>
      <c r="F1322" s="240"/>
      <c r="G1322" s="241"/>
    </row>
    <row r="1323" spans="1:7" s="242" customFormat="1" ht="15">
      <c r="A1323" s="236"/>
      <c r="B1323" s="237"/>
      <c r="C1323" s="238"/>
      <c r="D1323" s="239"/>
      <c r="E1323" s="240"/>
      <c r="F1323" s="240"/>
      <c r="G1323" s="241"/>
    </row>
    <row r="1324" spans="1:7" s="242" customFormat="1" ht="15">
      <c r="A1324" s="236"/>
      <c r="B1324" s="237"/>
      <c r="C1324" s="238"/>
      <c r="D1324" s="239"/>
      <c r="E1324" s="240"/>
      <c r="F1324" s="240"/>
      <c r="G1324" s="241"/>
    </row>
    <row r="1325" spans="1:7" s="242" customFormat="1" ht="15">
      <c r="A1325" s="236"/>
      <c r="B1325" s="237"/>
      <c r="C1325" s="238"/>
      <c r="D1325" s="239"/>
      <c r="E1325" s="240"/>
      <c r="F1325" s="240"/>
      <c r="G1325" s="241"/>
    </row>
    <row r="1326" spans="1:7" s="242" customFormat="1" ht="15">
      <c r="A1326" s="236"/>
      <c r="B1326" s="237"/>
      <c r="C1326" s="238"/>
      <c r="D1326" s="239"/>
      <c r="E1326" s="240"/>
      <c r="F1326" s="240"/>
      <c r="G1326" s="241"/>
    </row>
    <row r="1327" spans="1:7" s="242" customFormat="1" ht="15">
      <c r="A1327" s="236"/>
      <c r="B1327" s="237"/>
      <c r="C1327" s="238"/>
      <c r="D1327" s="239"/>
      <c r="E1327" s="240"/>
      <c r="F1327" s="240"/>
      <c r="G1327" s="241"/>
    </row>
    <row r="1328" spans="1:7" s="242" customFormat="1" ht="15">
      <c r="A1328" s="236"/>
      <c r="B1328" s="237"/>
      <c r="C1328" s="238"/>
      <c r="D1328" s="239"/>
      <c r="E1328" s="240"/>
      <c r="F1328" s="240"/>
      <c r="G1328" s="241"/>
    </row>
    <row r="1329" spans="1:7" s="242" customFormat="1" ht="15">
      <c r="A1329" s="236"/>
      <c r="B1329" s="237"/>
      <c r="C1329" s="238"/>
      <c r="D1329" s="239"/>
      <c r="E1329" s="240"/>
      <c r="F1329" s="240"/>
      <c r="G1329" s="241"/>
    </row>
    <row r="1330" spans="1:7" s="242" customFormat="1" ht="15">
      <c r="A1330" s="236"/>
      <c r="B1330" s="237"/>
      <c r="C1330" s="238"/>
      <c r="D1330" s="239"/>
      <c r="E1330" s="240"/>
      <c r="F1330" s="240"/>
      <c r="G1330" s="241"/>
    </row>
    <row r="1331" spans="1:7" s="242" customFormat="1" ht="15">
      <c r="A1331" s="236"/>
      <c r="B1331" s="237"/>
      <c r="C1331" s="238"/>
      <c r="D1331" s="239"/>
      <c r="E1331" s="240"/>
      <c r="F1331" s="240"/>
      <c r="G1331" s="241"/>
    </row>
    <row r="1332" spans="1:7" s="242" customFormat="1" ht="15">
      <c r="A1332" s="236"/>
      <c r="B1332" s="237"/>
      <c r="C1332" s="238"/>
      <c r="D1332" s="239"/>
      <c r="E1332" s="240"/>
      <c r="F1332" s="240"/>
      <c r="G1332" s="241"/>
    </row>
    <row r="1333" spans="1:7" s="242" customFormat="1" ht="15">
      <c r="A1333" s="236"/>
      <c r="B1333" s="237"/>
      <c r="C1333" s="238"/>
      <c r="D1333" s="239"/>
      <c r="E1333" s="240"/>
      <c r="F1333" s="240"/>
      <c r="G1333" s="241"/>
    </row>
    <row r="1334" spans="1:7" s="242" customFormat="1" ht="15">
      <c r="A1334" s="236"/>
      <c r="B1334" s="237"/>
      <c r="C1334" s="238"/>
      <c r="D1334" s="239"/>
      <c r="E1334" s="240"/>
      <c r="F1334" s="240"/>
      <c r="G1334" s="241"/>
    </row>
    <row r="1335" spans="1:7" s="242" customFormat="1" ht="15">
      <c r="A1335" s="236"/>
      <c r="B1335" s="237"/>
      <c r="C1335" s="238"/>
      <c r="D1335" s="239"/>
      <c r="E1335" s="240"/>
      <c r="F1335" s="240"/>
      <c r="G1335" s="241"/>
    </row>
    <row r="1336" spans="1:7" s="242" customFormat="1" ht="15">
      <c r="A1336" s="236"/>
      <c r="B1336" s="237"/>
      <c r="C1336" s="238"/>
      <c r="D1336" s="239"/>
      <c r="E1336" s="240"/>
      <c r="F1336" s="240"/>
      <c r="G1336" s="241"/>
    </row>
    <row r="1337" spans="1:7" s="242" customFormat="1" ht="15">
      <c r="A1337" s="236"/>
      <c r="B1337" s="237"/>
      <c r="C1337" s="238"/>
      <c r="D1337" s="239"/>
      <c r="E1337" s="240"/>
      <c r="F1337" s="240"/>
      <c r="G1337" s="241"/>
    </row>
    <row r="1338" spans="1:7" s="242" customFormat="1" ht="15">
      <c r="A1338" s="236"/>
      <c r="B1338" s="237"/>
      <c r="C1338" s="238"/>
      <c r="D1338" s="239"/>
      <c r="E1338" s="240"/>
      <c r="F1338" s="240"/>
      <c r="G1338" s="241"/>
    </row>
    <row r="1339" spans="1:7" s="242" customFormat="1" ht="15">
      <c r="A1339" s="236"/>
      <c r="B1339" s="237"/>
      <c r="C1339" s="238"/>
      <c r="D1339" s="239"/>
      <c r="E1339" s="240"/>
      <c r="F1339" s="240"/>
      <c r="G1339" s="241"/>
    </row>
    <row r="1340" spans="1:7" s="242" customFormat="1" ht="15">
      <c r="A1340" s="236"/>
      <c r="B1340" s="237"/>
      <c r="C1340" s="238"/>
      <c r="D1340" s="239"/>
      <c r="E1340" s="240"/>
      <c r="F1340" s="240"/>
      <c r="G1340" s="241"/>
    </row>
    <row r="1341" spans="1:7" s="242" customFormat="1" ht="15">
      <c r="A1341" s="236"/>
      <c r="B1341" s="237"/>
      <c r="C1341" s="238"/>
      <c r="D1341" s="239"/>
      <c r="E1341" s="240"/>
      <c r="F1341" s="240"/>
      <c r="G1341" s="241"/>
    </row>
    <row r="1342" spans="1:7" s="242" customFormat="1" ht="15">
      <c r="A1342" s="236"/>
      <c r="B1342" s="237"/>
      <c r="C1342" s="238"/>
      <c r="D1342" s="239"/>
      <c r="E1342" s="240"/>
      <c r="F1342" s="240"/>
      <c r="G1342" s="241"/>
    </row>
    <row r="1343" spans="1:7" s="242" customFormat="1" ht="15">
      <c r="A1343" s="236"/>
      <c r="B1343" s="237"/>
      <c r="C1343" s="238"/>
      <c r="D1343" s="239"/>
      <c r="E1343" s="240"/>
      <c r="F1343" s="240"/>
      <c r="G1343" s="241"/>
    </row>
    <row r="1344" spans="1:7" s="242" customFormat="1" ht="15">
      <c r="A1344" s="236"/>
      <c r="B1344" s="237"/>
      <c r="C1344" s="238"/>
      <c r="D1344" s="239"/>
      <c r="E1344" s="240"/>
      <c r="F1344" s="240"/>
      <c r="G1344" s="241"/>
    </row>
    <row r="1345" spans="1:7" s="242" customFormat="1" ht="15">
      <c r="A1345" s="236"/>
      <c r="B1345" s="237"/>
      <c r="C1345" s="238"/>
      <c r="D1345" s="239"/>
      <c r="E1345" s="240"/>
      <c r="F1345" s="240"/>
      <c r="G1345" s="241"/>
    </row>
    <row r="1346" spans="1:7" s="242" customFormat="1" ht="15">
      <c r="A1346" s="236"/>
      <c r="B1346" s="237"/>
      <c r="C1346" s="238"/>
      <c r="D1346" s="239"/>
      <c r="E1346" s="240"/>
      <c r="F1346" s="240"/>
      <c r="G1346" s="241"/>
    </row>
    <row r="1347" spans="1:7" s="242" customFormat="1" ht="15">
      <c r="A1347" s="236"/>
      <c r="B1347" s="237"/>
      <c r="C1347" s="238"/>
      <c r="D1347" s="239"/>
      <c r="E1347" s="240"/>
      <c r="F1347" s="240"/>
      <c r="G1347" s="241"/>
    </row>
    <row r="1348" spans="1:7" s="242" customFormat="1" ht="15">
      <c r="A1348" s="236"/>
      <c r="B1348" s="237"/>
      <c r="C1348" s="238"/>
      <c r="D1348" s="239"/>
      <c r="E1348" s="240"/>
      <c r="F1348" s="240"/>
      <c r="G1348" s="241"/>
    </row>
    <row r="1349" spans="1:7" s="242" customFormat="1" ht="15">
      <c r="A1349" s="236"/>
      <c r="B1349" s="237"/>
      <c r="C1349" s="238"/>
      <c r="D1349" s="239"/>
      <c r="E1349" s="240"/>
      <c r="F1349" s="240"/>
      <c r="G1349" s="241"/>
    </row>
    <row r="1350" spans="1:7" s="242" customFormat="1" ht="15">
      <c r="A1350" s="236"/>
      <c r="B1350" s="237"/>
      <c r="C1350" s="238"/>
      <c r="D1350" s="239"/>
      <c r="E1350" s="240"/>
      <c r="F1350" s="240"/>
      <c r="G1350" s="241"/>
    </row>
    <row r="1351" spans="1:7" s="242" customFormat="1" ht="15">
      <c r="A1351" s="236"/>
      <c r="B1351" s="237"/>
      <c r="C1351" s="238"/>
      <c r="D1351" s="239"/>
      <c r="E1351" s="240"/>
      <c r="F1351" s="240"/>
      <c r="G1351" s="241"/>
    </row>
    <row r="1352" spans="1:7" s="242" customFormat="1" ht="15">
      <c r="A1352" s="236"/>
      <c r="B1352" s="237"/>
      <c r="C1352" s="238"/>
      <c r="D1352" s="239"/>
      <c r="E1352" s="240"/>
      <c r="F1352" s="240"/>
      <c r="G1352" s="241"/>
    </row>
    <row r="1353" spans="1:7" s="242" customFormat="1" ht="15">
      <c r="A1353" s="236"/>
      <c r="B1353" s="237"/>
      <c r="C1353" s="238"/>
      <c r="D1353" s="239"/>
      <c r="E1353" s="240"/>
      <c r="F1353" s="240"/>
      <c r="G1353" s="241"/>
    </row>
    <row r="1354" spans="1:7" s="242" customFormat="1" ht="15">
      <c r="A1354" s="236"/>
      <c r="B1354" s="237"/>
      <c r="C1354" s="238"/>
      <c r="D1354" s="239"/>
      <c r="E1354" s="240"/>
      <c r="F1354" s="240"/>
      <c r="G1354" s="241"/>
    </row>
    <row r="1355" spans="1:7" s="242" customFormat="1" ht="15">
      <c r="A1355" s="236"/>
      <c r="B1355" s="237"/>
      <c r="C1355" s="238"/>
      <c r="D1355" s="239"/>
      <c r="E1355" s="240"/>
      <c r="F1355" s="240"/>
      <c r="G1355" s="241"/>
    </row>
    <row r="1356" spans="1:7" s="242" customFormat="1" ht="15">
      <c r="A1356" s="236"/>
      <c r="B1356" s="237"/>
      <c r="C1356" s="238"/>
      <c r="D1356" s="239"/>
      <c r="E1356" s="240"/>
      <c r="F1356" s="240"/>
      <c r="G1356" s="241"/>
    </row>
    <row r="1357" spans="1:7" s="242" customFormat="1" ht="15">
      <c r="A1357" s="236"/>
      <c r="B1357" s="237"/>
      <c r="C1357" s="238"/>
      <c r="D1357" s="239"/>
      <c r="E1357" s="240"/>
      <c r="F1357" s="240"/>
      <c r="G1357" s="241"/>
    </row>
    <row r="1358" spans="1:7" s="242" customFormat="1" ht="15">
      <c r="A1358" s="236"/>
      <c r="B1358" s="237"/>
      <c r="C1358" s="238"/>
      <c r="D1358" s="239"/>
      <c r="E1358" s="240"/>
      <c r="F1358" s="240"/>
      <c r="G1358" s="241"/>
    </row>
    <row r="1359" spans="1:7" s="242" customFormat="1" ht="15">
      <c r="A1359" s="236"/>
      <c r="B1359" s="237"/>
      <c r="C1359" s="238"/>
      <c r="D1359" s="239"/>
      <c r="E1359" s="240"/>
      <c r="F1359" s="240"/>
      <c r="G1359" s="241"/>
    </row>
    <row r="1360" spans="1:7" s="242" customFormat="1" ht="15">
      <c r="A1360" s="236"/>
      <c r="B1360" s="237"/>
      <c r="C1360" s="238"/>
      <c r="D1360" s="239"/>
      <c r="E1360" s="240"/>
      <c r="F1360" s="240"/>
      <c r="G1360" s="241"/>
    </row>
    <row r="1361" spans="1:7" s="242" customFormat="1" ht="15">
      <c r="A1361" s="236"/>
      <c r="B1361" s="237"/>
      <c r="C1361" s="238"/>
      <c r="D1361" s="239"/>
      <c r="E1361" s="240"/>
      <c r="F1361" s="240"/>
      <c r="G1361" s="241"/>
    </row>
    <row r="1362" spans="1:7" s="242" customFormat="1" ht="15">
      <c r="A1362" s="236"/>
      <c r="B1362" s="237"/>
      <c r="C1362" s="238"/>
      <c r="D1362" s="239"/>
      <c r="E1362" s="240"/>
      <c r="F1362" s="240"/>
      <c r="G1362" s="241"/>
    </row>
    <row r="1363" spans="1:7" s="242" customFormat="1" ht="15">
      <c r="A1363" s="236"/>
      <c r="B1363" s="237"/>
      <c r="C1363" s="238"/>
      <c r="D1363" s="239"/>
      <c r="E1363" s="240"/>
      <c r="F1363" s="240"/>
      <c r="G1363" s="241"/>
    </row>
    <row r="1364" spans="1:7" s="242" customFormat="1" ht="15">
      <c r="A1364" s="236"/>
      <c r="B1364" s="237"/>
      <c r="C1364" s="238"/>
      <c r="D1364" s="239"/>
      <c r="E1364" s="240"/>
      <c r="F1364" s="240"/>
      <c r="G1364" s="241"/>
    </row>
    <row r="1365" spans="1:7" s="242" customFormat="1" ht="15">
      <c r="A1365" s="236"/>
      <c r="B1365" s="237"/>
      <c r="C1365" s="238"/>
      <c r="D1365" s="239"/>
      <c r="E1365" s="240"/>
      <c r="F1365" s="240"/>
      <c r="G1365" s="241"/>
    </row>
    <row r="1366" spans="1:7" s="242" customFormat="1" ht="15">
      <c r="A1366" s="236"/>
      <c r="B1366" s="237"/>
      <c r="C1366" s="238"/>
      <c r="D1366" s="239"/>
      <c r="E1366" s="240"/>
      <c r="F1366" s="240"/>
      <c r="G1366" s="241"/>
    </row>
    <row r="1367" spans="1:7" s="242" customFormat="1" ht="15">
      <c r="A1367" s="236"/>
      <c r="B1367" s="237"/>
      <c r="C1367" s="238"/>
      <c r="D1367" s="239"/>
      <c r="E1367" s="240"/>
      <c r="F1367" s="240"/>
      <c r="G1367" s="241"/>
    </row>
    <row r="1368" spans="1:7" s="242" customFormat="1" ht="15">
      <c r="A1368" s="236"/>
      <c r="B1368" s="237"/>
      <c r="C1368" s="238"/>
      <c r="D1368" s="239"/>
      <c r="E1368" s="240"/>
      <c r="F1368" s="240"/>
      <c r="G1368" s="241"/>
    </row>
    <row r="1369" spans="1:7" s="242" customFormat="1" ht="15">
      <c r="A1369" s="236"/>
      <c r="B1369" s="237"/>
      <c r="C1369" s="238"/>
      <c r="D1369" s="239"/>
      <c r="E1369" s="240"/>
      <c r="F1369" s="240"/>
      <c r="G1369" s="241"/>
    </row>
    <row r="1370" spans="1:7" s="242" customFormat="1" ht="15">
      <c r="A1370" s="236"/>
      <c r="B1370" s="237"/>
      <c r="C1370" s="238"/>
      <c r="D1370" s="239"/>
      <c r="E1370" s="240"/>
      <c r="F1370" s="240"/>
      <c r="G1370" s="241"/>
    </row>
    <row r="1371" spans="1:7" s="242" customFormat="1" ht="15">
      <c r="A1371" s="236"/>
      <c r="B1371" s="237"/>
      <c r="C1371" s="238"/>
      <c r="D1371" s="239"/>
      <c r="E1371" s="240"/>
      <c r="F1371" s="240"/>
      <c r="G1371" s="241"/>
    </row>
    <row r="1372" spans="1:7" s="242" customFormat="1" ht="15">
      <c r="A1372" s="236"/>
      <c r="B1372" s="237"/>
      <c r="C1372" s="238"/>
      <c r="D1372" s="239"/>
      <c r="E1372" s="240"/>
      <c r="F1372" s="240"/>
      <c r="G1372" s="241"/>
    </row>
    <row r="1373" spans="1:7" s="242" customFormat="1" ht="15">
      <c r="A1373" s="236"/>
      <c r="B1373" s="237"/>
      <c r="C1373" s="238"/>
      <c r="D1373" s="239"/>
      <c r="E1373" s="240"/>
      <c r="F1373" s="240"/>
      <c r="G1373" s="241"/>
    </row>
    <row r="1374" spans="1:7" s="242" customFormat="1" ht="15">
      <c r="A1374" s="236"/>
      <c r="B1374" s="237"/>
      <c r="C1374" s="238"/>
      <c r="D1374" s="239"/>
      <c r="E1374" s="240"/>
      <c r="F1374" s="240"/>
      <c r="G1374" s="241"/>
    </row>
    <row r="1375" spans="1:7" s="242" customFormat="1" ht="15">
      <c r="A1375" s="236"/>
      <c r="B1375" s="237"/>
      <c r="C1375" s="238"/>
      <c r="D1375" s="239"/>
      <c r="E1375" s="240"/>
      <c r="F1375" s="240"/>
      <c r="G1375" s="241"/>
    </row>
    <row r="1376" spans="1:7" s="242" customFormat="1" ht="15">
      <c r="A1376" s="236"/>
      <c r="B1376" s="237"/>
      <c r="C1376" s="238"/>
      <c r="D1376" s="239"/>
      <c r="E1376" s="240"/>
      <c r="F1376" s="240"/>
      <c r="G1376" s="241"/>
    </row>
    <row r="1377" spans="1:7" s="242" customFormat="1" ht="15">
      <c r="A1377" s="236"/>
      <c r="B1377" s="237"/>
      <c r="C1377" s="238"/>
      <c r="D1377" s="239"/>
      <c r="E1377" s="240"/>
      <c r="F1377" s="240"/>
      <c r="G1377" s="241"/>
    </row>
    <row r="1378" spans="1:7" s="242" customFormat="1" ht="15">
      <c r="A1378" s="236"/>
      <c r="B1378" s="237"/>
      <c r="C1378" s="238"/>
      <c r="D1378" s="239"/>
      <c r="E1378" s="240"/>
      <c r="F1378" s="240"/>
      <c r="G1378" s="241"/>
    </row>
    <row r="1379" spans="1:7" s="242" customFormat="1" ht="15">
      <c r="A1379" s="236"/>
      <c r="B1379" s="237"/>
      <c r="C1379" s="238"/>
      <c r="D1379" s="239"/>
      <c r="E1379" s="240"/>
      <c r="F1379" s="240"/>
      <c r="G1379" s="241"/>
    </row>
    <row r="1380" spans="1:7" s="242" customFormat="1" ht="15">
      <c r="A1380" s="236"/>
      <c r="B1380" s="237"/>
      <c r="C1380" s="238"/>
      <c r="D1380" s="239"/>
      <c r="E1380" s="240"/>
      <c r="F1380" s="240"/>
      <c r="G1380" s="241"/>
    </row>
    <row r="1381" spans="1:7" s="242" customFormat="1" ht="15">
      <c r="A1381" s="236"/>
      <c r="B1381" s="237"/>
      <c r="C1381" s="238"/>
      <c r="D1381" s="239"/>
      <c r="E1381" s="240"/>
      <c r="F1381" s="240"/>
      <c r="G1381" s="241"/>
    </row>
    <row r="1382" spans="1:7" s="242" customFormat="1" ht="15">
      <c r="A1382" s="236"/>
      <c r="B1382" s="237"/>
      <c r="C1382" s="238"/>
      <c r="D1382" s="239"/>
      <c r="E1382" s="240"/>
      <c r="F1382" s="240"/>
      <c r="G1382" s="241"/>
    </row>
    <row r="1383" spans="1:7" s="242" customFormat="1" ht="15">
      <c r="A1383" s="236"/>
      <c r="B1383" s="237"/>
      <c r="C1383" s="238"/>
      <c r="D1383" s="239"/>
      <c r="E1383" s="240"/>
      <c r="F1383" s="240"/>
      <c r="G1383" s="241"/>
    </row>
    <row r="1384" spans="1:7" s="242" customFormat="1" ht="15">
      <c r="A1384" s="236"/>
      <c r="B1384" s="237"/>
      <c r="C1384" s="238"/>
      <c r="D1384" s="239"/>
      <c r="E1384" s="240"/>
      <c r="F1384" s="240"/>
      <c r="G1384" s="241"/>
    </row>
    <row r="1385" spans="1:7" s="242" customFormat="1" ht="15">
      <c r="A1385" s="236"/>
      <c r="B1385" s="237"/>
      <c r="C1385" s="238"/>
      <c r="D1385" s="239"/>
      <c r="E1385" s="240"/>
      <c r="F1385" s="240"/>
      <c r="G1385" s="241"/>
    </row>
    <row r="1386" spans="1:7" s="242" customFormat="1" ht="15">
      <c r="A1386" s="236"/>
      <c r="B1386" s="237"/>
      <c r="C1386" s="238"/>
      <c r="D1386" s="239"/>
      <c r="E1386" s="240"/>
      <c r="F1386" s="240"/>
      <c r="G1386" s="241"/>
    </row>
    <row r="1387" spans="1:7" s="242" customFormat="1" ht="15">
      <c r="A1387" s="236"/>
      <c r="B1387" s="237"/>
      <c r="C1387" s="238"/>
      <c r="D1387" s="239"/>
      <c r="E1387" s="240"/>
      <c r="F1387" s="240"/>
      <c r="G1387" s="241"/>
    </row>
    <row r="1388" spans="1:7" s="242" customFormat="1" ht="15">
      <c r="A1388" s="236"/>
      <c r="B1388" s="237"/>
      <c r="C1388" s="238"/>
      <c r="D1388" s="239"/>
      <c r="E1388" s="240"/>
      <c r="F1388" s="240"/>
      <c r="G1388" s="241"/>
    </row>
    <row r="1389" spans="1:7" s="242" customFormat="1" ht="15">
      <c r="A1389" s="236"/>
      <c r="B1389" s="237"/>
      <c r="C1389" s="238"/>
      <c r="D1389" s="239"/>
      <c r="E1389" s="240"/>
      <c r="F1389" s="240"/>
      <c r="G1389" s="241"/>
    </row>
    <row r="1390" spans="1:7" s="242" customFormat="1" ht="15">
      <c r="A1390" s="236"/>
      <c r="B1390" s="237"/>
      <c r="C1390" s="238"/>
      <c r="D1390" s="239"/>
      <c r="E1390" s="240"/>
      <c r="F1390" s="240"/>
      <c r="G1390" s="241"/>
    </row>
    <row r="1391" spans="1:7" s="242" customFormat="1" ht="15">
      <c r="A1391" s="236"/>
      <c r="B1391" s="237"/>
      <c r="C1391" s="238"/>
      <c r="D1391" s="239"/>
      <c r="E1391" s="240"/>
      <c r="F1391" s="240"/>
      <c r="G1391" s="241"/>
    </row>
    <row r="1392" spans="1:7" s="242" customFormat="1" ht="15">
      <c r="A1392" s="236"/>
      <c r="B1392" s="237"/>
      <c r="C1392" s="238"/>
      <c r="D1392" s="239"/>
      <c r="E1392" s="240"/>
      <c r="F1392" s="240"/>
      <c r="G1392" s="241"/>
    </row>
    <row r="1393" spans="1:7" s="242" customFormat="1" ht="15">
      <c r="A1393" s="236"/>
      <c r="B1393" s="237"/>
      <c r="C1393" s="238"/>
      <c r="D1393" s="239"/>
      <c r="E1393" s="240"/>
      <c r="F1393" s="240"/>
      <c r="G1393" s="241"/>
    </row>
    <row r="1394" spans="1:7" s="242" customFormat="1" ht="15">
      <c r="A1394" s="236"/>
      <c r="B1394" s="237"/>
      <c r="C1394" s="238"/>
      <c r="D1394" s="239"/>
      <c r="E1394" s="240"/>
      <c r="F1394" s="240"/>
      <c r="G1394" s="241"/>
    </row>
    <row r="1395" spans="1:7" s="242" customFormat="1" ht="15">
      <c r="A1395" s="236"/>
      <c r="B1395" s="237"/>
      <c r="C1395" s="238"/>
      <c r="D1395" s="239"/>
      <c r="E1395" s="240"/>
      <c r="F1395" s="240"/>
      <c r="G1395" s="241"/>
    </row>
    <row r="1396" spans="1:7" s="242" customFormat="1" ht="15">
      <c r="A1396" s="236"/>
      <c r="B1396" s="237"/>
      <c r="C1396" s="238"/>
      <c r="D1396" s="239"/>
      <c r="E1396" s="240"/>
      <c r="F1396" s="240"/>
      <c r="G1396" s="241"/>
    </row>
    <row r="1397" spans="1:7" s="242" customFormat="1" ht="15">
      <c r="A1397" s="236"/>
      <c r="B1397" s="237"/>
      <c r="C1397" s="238"/>
      <c r="D1397" s="239"/>
      <c r="E1397" s="240"/>
      <c r="F1397" s="240"/>
      <c r="G1397" s="241"/>
    </row>
    <row r="1398" spans="1:7" s="242" customFormat="1" ht="15">
      <c r="A1398" s="236"/>
      <c r="B1398" s="237"/>
      <c r="C1398" s="238"/>
      <c r="D1398" s="239"/>
      <c r="E1398" s="240"/>
      <c r="F1398" s="240"/>
      <c r="G1398" s="241"/>
    </row>
    <row r="1399" spans="1:7" s="242" customFormat="1" ht="15">
      <c r="A1399" s="236"/>
      <c r="B1399" s="237"/>
      <c r="C1399" s="238"/>
      <c r="D1399" s="239"/>
      <c r="E1399" s="240"/>
      <c r="F1399" s="240"/>
      <c r="G1399" s="241"/>
    </row>
    <row r="1400" spans="1:7" s="242" customFormat="1" ht="15">
      <c r="A1400" s="236"/>
      <c r="B1400" s="237"/>
      <c r="C1400" s="238"/>
      <c r="D1400" s="239"/>
      <c r="E1400" s="240"/>
      <c r="F1400" s="240"/>
      <c r="G1400" s="241"/>
    </row>
    <row r="1401" spans="1:7" s="242" customFormat="1" ht="15">
      <c r="A1401" s="236"/>
      <c r="B1401" s="237"/>
      <c r="C1401" s="238"/>
      <c r="D1401" s="239"/>
      <c r="E1401" s="240"/>
      <c r="F1401" s="240"/>
      <c r="G1401" s="241"/>
    </row>
    <row r="1402" spans="1:7" s="242" customFormat="1" ht="15">
      <c r="A1402" s="236"/>
      <c r="B1402" s="237"/>
      <c r="C1402" s="238"/>
      <c r="D1402" s="239"/>
      <c r="E1402" s="240"/>
      <c r="F1402" s="240"/>
      <c r="G1402" s="241"/>
    </row>
    <row r="1403" spans="1:7" s="242" customFormat="1" ht="15">
      <c r="A1403" s="236"/>
      <c r="B1403" s="237"/>
      <c r="C1403" s="238"/>
      <c r="D1403" s="239"/>
      <c r="E1403" s="240"/>
      <c r="F1403" s="240"/>
      <c r="G1403" s="241"/>
    </row>
    <row r="1404" spans="1:7" s="242" customFormat="1" ht="15">
      <c r="A1404" s="236"/>
      <c r="B1404" s="237"/>
      <c r="C1404" s="238"/>
      <c r="D1404" s="239"/>
      <c r="E1404" s="240"/>
      <c r="F1404" s="240"/>
      <c r="G1404" s="241"/>
    </row>
    <row r="1405" spans="1:7" s="242" customFormat="1" ht="15">
      <c r="A1405" s="236"/>
      <c r="B1405" s="237"/>
      <c r="C1405" s="238"/>
      <c r="D1405" s="239"/>
      <c r="E1405" s="240"/>
      <c r="F1405" s="240"/>
      <c r="G1405" s="241"/>
    </row>
    <row r="1406" spans="1:7" s="242" customFormat="1" ht="15">
      <c r="A1406" s="236"/>
      <c r="B1406" s="237"/>
      <c r="C1406" s="238"/>
      <c r="D1406" s="239"/>
      <c r="E1406" s="240"/>
      <c r="F1406" s="240"/>
      <c r="G1406" s="241"/>
    </row>
    <row r="1407" spans="1:7" s="242" customFormat="1" ht="15">
      <c r="A1407" s="236"/>
      <c r="B1407" s="237"/>
      <c r="C1407" s="238"/>
      <c r="D1407" s="239"/>
      <c r="E1407" s="240"/>
      <c r="F1407" s="240"/>
      <c r="G1407" s="241"/>
    </row>
    <row r="1408" spans="1:7" s="242" customFormat="1" ht="15">
      <c r="A1408" s="236"/>
      <c r="B1408" s="237"/>
      <c r="C1408" s="238"/>
      <c r="D1408" s="239"/>
      <c r="E1408" s="240"/>
      <c r="F1408" s="240"/>
      <c r="G1408" s="241"/>
    </row>
    <row r="1409" spans="1:7" s="242" customFormat="1" ht="15">
      <c r="A1409" s="236"/>
      <c r="B1409" s="237"/>
      <c r="C1409" s="238"/>
      <c r="D1409" s="239"/>
      <c r="E1409" s="240"/>
      <c r="F1409" s="240"/>
      <c r="G1409" s="241"/>
    </row>
    <row r="1410" spans="1:7" s="242" customFormat="1" ht="15">
      <c r="A1410" s="236"/>
      <c r="B1410" s="237"/>
      <c r="C1410" s="238"/>
      <c r="D1410" s="239"/>
      <c r="E1410" s="240"/>
      <c r="F1410" s="240"/>
      <c r="G1410" s="241"/>
    </row>
    <row r="1411" spans="1:7" s="242" customFormat="1" ht="15">
      <c r="A1411" s="236"/>
      <c r="B1411" s="237"/>
      <c r="C1411" s="238"/>
      <c r="D1411" s="239"/>
      <c r="E1411" s="240"/>
      <c r="F1411" s="240"/>
      <c r="G1411" s="241"/>
    </row>
    <row r="1412" spans="1:7" s="242" customFormat="1" ht="15">
      <c r="A1412" s="236"/>
      <c r="B1412" s="237"/>
      <c r="C1412" s="238"/>
      <c r="D1412" s="239"/>
      <c r="E1412" s="240"/>
      <c r="F1412" s="240"/>
      <c r="G1412" s="241"/>
    </row>
    <row r="1413" spans="1:7" s="242" customFormat="1" ht="15">
      <c r="A1413" s="236"/>
      <c r="B1413" s="237"/>
      <c r="C1413" s="238"/>
      <c r="D1413" s="239"/>
      <c r="E1413" s="240"/>
      <c r="F1413" s="240"/>
      <c r="G1413" s="241"/>
    </row>
    <row r="1414" spans="1:7" s="242" customFormat="1" ht="15">
      <c r="A1414" s="236"/>
      <c r="B1414" s="237"/>
      <c r="C1414" s="238"/>
      <c r="D1414" s="239"/>
      <c r="E1414" s="240"/>
      <c r="F1414" s="240"/>
      <c r="G1414" s="241"/>
    </row>
    <row r="1415" spans="1:7" s="242" customFormat="1" ht="15">
      <c r="A1415" s="236"/>
      <c r="B1415" s="237"/>
      <c r="C1415" s="238"/>
      <c r="D1415" s="239"/>
      <c r="E1415" s="240"/>
      <c r="F1415" s="240"/>
      <c r="G1415" s="241"/>
    </row>
    <row r="1416" spans="1:7" s="242" customFormat="1" ht="15">
      <c r="A1416" s="236"/>
      <c r="B1416" s="237"/>
      <c r="C1416" s="238"/>
      <c r="D1416" s="239"/>
      <c r="E1416" s="240"/>
      <c r="F1416" s="240"/>
      <c r="G1416" s="241"/>
    </row>
    <row r="1417" spans="1:7" s="242" customFormat="1" ht="15">
      <c r="A1417" s="236"/>
      <c r="B1417" s="237"/>
      <c r="C1417" s="238"/>
      <c r="D1417" s="239"/>
      <c r="E1417" s="240"/>
      <c r="F1417" s="240"/>
      <c r="G1417" s="241"/>
    </row>
    <row r="1418" spans="1:7" s="242" customFormat="1" ht="15">
      <c r="A1418" s="236"/>
      <c r="B1418" s="237"/>
      <c r="C1418" s="238"/>
      <c r="D1418" s="239"/>
      <c r="E1418" s="240"/>
      <c r="F1418" s="240"/>
      <c r="G1418" s="241"/>
    </row>
    <row r="1419" spans="1:7" s="242" customFormat="1" ht="15">
      <c r="A1419" s="236"/>
      <c r="B1419" s="237"/>
      <c r="C1419" s="238"/>
      <c r="D1419" s="239"/>
      <c r="E1419" s="240"/>
      <c r="F1419" s="240"/>
      <c r="G1419" s="241"/>
    </row>
    <row r="1420" spans="1:7" s="242" customFormat="1" ht="15">
      <c r="A1420" s="236"/>
      <c r="B1420" s="237"/>
      <c r="C1420" s="238"/>
      <c r="D1420" s="239"/>
      <c r="E1420" s="240"/>
      <c r="F1420" s="240"/>
      <c r="G1420" s="241"/>
    </row>
    <row r="1421" spans="1:7" s="242" customFormat="1" ht="15">
      <c r="A1421" s="236"/>
      <c r="B1421" s="237"/>
      <c r="C1421" s="238"/>
      <c r="D1421" s="239"/>
      <c r="E1421" s="240"/>
      <c r="F1421" s="240"/>
      <c r="G1421" s="241"/>
    </row>
    <row r="1422" spans="1:7" s="242" customFormat="1" ht="15">
      <c r="A1422" s="236"/>
      <c r="B1422" s="237"/>
      <c r="C1422" s="238"/>
      <c r="D1422" s="239"/>
      <c r="E1422" s="240"/>
      <c r="F1422" s="240"/>
      <c r="G1422" s="241"/>
    </row>
    <row r="1423" spans="1:7" s="242" customFormat="1" ht="15">
      <c r="A1423" s="236"/>
      <c r="B1423" s="237"/>
      <c r="C1423" s="238"/>
      <c r="D1423" s="239"/>
      <c r="E1423" s="240"/>
      <c r="F1423" s="240"/>
      <c r="G1423" s="241"/>
    </row>
    <row r="1424" spans="1:7" s="242" customFormat="1" ht="15">
      <c r="A1424" s="236"/>
      <c r="B1424" s="237"/>
      <c r="C1424" s="238"/>
      <c r="D1424" s="239"/>
      <c r="E1424" s="240"/>
      <c r="F1424" s="240"/>
      <c r="G1424" s="241"/>
    </row>
    <row r="1425" spans="1:7" s="242" customFormat="1" ht="15">
      <c r="A1425" s="236"/>
      <c r="B1425" s="237"/>
      <c r="C1425" s="238"/>
      <c r="D1425" s="239"/>
      <c r="E1425" s="240"/>
      <c r="F1425" s="240"/>
      <c r="G1425" s="241"/>
    </row>
    <row r="1426" spans="1:7" s="242" customFormat="1" ht="15">
      <c r="A1426" s="236"/>
      <c r="B1426" s="237"/>
      <c r="C1426" s="238"/>
      <c r="D1426" s="239"/>
      <c r="E1426" s="240"/>
      <c r="F1426" s="240"/>
      <c r="G1426" s="241"/>
    </row>
    <row r="1427" spans="1:7" s="242" customFormat="1" ht="15">
      <c r="A1427" s="236"/>
      <c r="B1427" s="237"/>
      <c r="C1427" s="238"/>
      <c r="D1427" s="239"/>
      <c r="E1427" s="240"/>
      <c r="F1427" s="240"/>
      <c r="G1427" s="241"/>
    </row>
    <row r="1428" spans="1:7" s="242" customFormat="1" ht="15">
      <c r="A1428" s="236"/>
      <c r="B1428" s="237"/>
      <c r="C1428" s="238"/>
      <c r="D1428" s="239"/>
      <c r="E1428" s="240"/>
      <c r="F1428" s="240"/>
      <c r="G1428" s="241"/>
    </row>
    <row r="1429" spans="1:7" s="242" customFormat="1" ht="15">
      <c r="A1429" s="236"/>
      <c r="B1429" s="237"/>
      <c r="C1429" s="238"/>
      <c r="D1429" s="239"/>
      <c r="E1429" s="240"/>
      <c r="F1429" s="240"/>
      <c r="G1429" s="241"/>
    </row>
    <row r="1430" spans="1:7" s="242" customFormat="1" ht="15">
      <c r="A1430" s="236"/>
      <c r="B1430" s="237"/>
      <c r="C1430" s="238"/>
      <c r="D1430" s="239"/>
      <c r="E1430" s="240"/>
      <c r="F1430" s="240"/>
      <c r="G1430" s="241"/>
    </row>
    <row r="1431" spans="1:7" s="242" customFormat="1" ht="15">
      <c r="A1431" s="236"/>
      <c r="B1431" s="237"/>
      <c r="C1431" s="238"/>
      <c r="D1431" s="239"/>
      <c r="E1431" s="240"/>
      <c r="F1431" s="240"/>
      <c r="G1431" s="241"/>
    </row>
    <row r="1432" spans="1:7" s="242" customFormat="1" ht="15">
      <c r="A1432" s="236"/>
      <c r="B1432" s="237"/>
      <c r="C1432" s="238"/>
      <c r="D1432" s="239"/>
      <c r="E1432" s="240"/>
      <c r="F1432" s="240"/>
      <c r="G1432" s="241"/>
    </row>
    <row r="1433" spans="1:7" s="242" customFormat="1" ht="15">
      <c r="A1433" s="236"/>
      <c r="B1433" s="237"/>
      <c r="C1433" s="238"/>
      <c r="D1433" s="239"/>
      <c r="E1433" s="240"/>
      <c r="F1433" s="240"/>
      <c r="G1433" s="241"/>
    </row>
    <row r="1434" spans="1:7" s="242" customFormat="1" ht="15">
      <c r="A1434" s="236"/>
      <c r="B1434" s="237"/>
      <c r="C1434" s="238"/>
      <c r="D1434" s="239"/>
      <c r="E1434" s="240"/>
      <c r="F1434" s="240"/>
      <c r="G1434" s="241"/>
    </row>
    <row r="1435" spans="1:7" s="242" customFormat="1" ht="15">
      <c r="A1435" s="236"/>
      <c r="B1435" s="237"/>
      <c r="C1435" s="238"/>
      <c r="D1435" s="239"/>
      <c r="E1435" s="240"/>
      <c r="F1435" s="240"/>
      <c r="G1435" s="241"/>
    </row>
    <row r="1436" spans="1:7" s="242" customFormat="1" ht="15">
      <c r="A1436" s="236"/>
      <c r="B1436" s="237"/>
      <c r="C1436" s="238"/>
      <c r="D1436" s="239"/>
      <c r="E1436" s="240"/>
      <c r="F1436" s="240"/>
      <c r="G1436" s="241"/>
    </row>
    <row r="1437" spans="1:7" s="242" customFormat="1" ht="15">
      <c r="A1437" s="236"/>
      <c r="B1437" s="237"/>
      <c r="C1437" s="238"/>
      <c r="D1437" s="239"/>
      <c r="E1437" s="240"/>
      <c r="F1437" s="240"/>
      <c r="G1437" s="241"/>
    </row>
    <row r="1438" spans="1:7" s="242" customFormat="1" ht="15">
      <c r="A1438" s="236"/>
      <c r="B1438" s="237"/>
      <c r="C1438" s="238"/>
      <c r="D1438" s="239"/>
      <c r="E1438" s="240"/>
      <c r="F1438" s="240"/>
      <c r="G1438" s="241"/>
    </row>
    <row r="1439" spans="1:7" s="242" customFormat="1" ht="15">
      <c r="A1439" s="236"/>
      <c r="B1439" s="237"/>
      <c r="C1439" s="238"/>
      <c r="D1439" s="239"/>
      <c r="E1439" s="240"/>
      <c r="F1439" s="240"/>
      <c r="G1439" s="241"/>
    </row>
    <row r="1440" spans="1:7" s="242" customFormat="1" ht="15">
      <c r="A1440" s="236"/>
      <c r="B1440" s="237"/>
      <c r="C1440" s="238"/>
      <c r="D1440" s="239"/>
      <c r="E1440" s="240"/>
      <c r="F1440" s="240"/>
      <c r="G1440" s="241"/>
    </row>
    <row r="1441" spans="1:7" s="242" customFormat="1" ht="15">
      <c r="A1441" s="236"/>
      <c r="B1441" s="237"/>
      <c r="C1441" s="238"/>
      <c r="D1441" s="239"/>
      <c r="E1441" s="240"/>
      <c r="F1441" s="240"/>
      <c r="G1441" s="241"/>
    </row>
    <row r="1442" spans="1:7" s="242" customFormat="1" ht="15">
      <c r="A1442" s="236"/>
      <c r="B1442" s="237"/>
      <c r="C1442" s="238"/>
      <c r="D1442" s="239"/>
      <c r="E1442" s="240"/>
      <c r="F1442" s="240"/>
      <c r="G1442" s="241"/>
    </row>
    <row r="1443" spans="1:7" s="242" customFormat="1" ht="15">
      <c r="A1443" s="236"/>
      <c r="B1443" s="237"/>
      <c r="C1443" s="238"/>
      <c r="D1443" s="239"/>
      <c r="E1443" s="240"/>
      <c r="F1443" s="240"/>
      <c r="G1443" s="241"/>
    </row>
    <row r="1444" spans="1:7" s="242" customFormat="1" ht="15">
      <c r="A1444" s="236"/>
      <c r="B1444" s="237"/>
      <c r="C1444" s="238"/>
      <c r="D1444" s="239"/>
      <c r="E1444" s="240"/>
      <c r="F1444" s="240"/>
      <c r="G1444" s="241"/>
    </row>
    <row r="1445" spans="1:7" s="242" customFormat="1" ht="15">
      <c r="A1445" s="236"/>
      <c r="B1445" s="237"/>
      <c r="C1445" s="238"/>
      <c r="D1445" s="239"/>
      <c r="E1445" s="240"/>
      <c r="F1445" s="240"/>
      <c r="G1445" s="241"/>
    </row>
    <row r="1446" spans="1:7" s="242" customFormat="1" ht="15">
      <c r="A1446" s="236"/>
      <c r="B1446" s="237"/>
      <c r="C1446" s="238"/>
      <c r="D1446" s="239"/>
      <c r="E1446" s="240"/>
      <c r="F1446" s="240"/>
      <c r="G1446" s="241"/>
    </row>
    <row r="1447" spans="1:7" s="242" customFormat="1" ht="15">
      <c r="A1447" s="236"/>
      <c r="B1447" s="237"/>
      <c r="C1447" s="238"/>
      <c r="D1447" s="239"/>
      <c r="E1447" s="240"/>
      <c r="F1447" s="240"/>
      <c r="G1447" s="241"/>
    </row>
    <row r="1448" spans="1:7" s="242" customFormat="1" ht="15">
      <c r="A1448" s="236"/>
      <c r="B1448" s="237"/>
      <c r="C1448" s="238"/>
      <c r="D1448" s="239"/>
      <c r="E1448" s="240"/>
      <c r="F1448" s="240"/>
      <c r="G1448" s="241"/>
    </row>
    <row r="1449" spans="1:7" s="242" customFormat="1" ht="15">
      <c r="A1449" s="236"/>
      <c r="B1449" s="237"/>
      <c r="C1449" s="238"/>
      <c r="D1449" s="239"/>
      <c r="E1449" s="240"/>
      <c r="F1449" s="240"/>
      <c r="G1449" s="241"/>
    </row>
    <row r="1450" spans="1:7" s="242" customFormat="1" ht="15">
      <c r="A1450" s="236"/>
      <c r="B1450" s="237"/>
      <c r="C1450" s="238"/>
      <c r="D1450" s="239"/>
      <c r="E1450" s="240"/>
      <c r="F1450" s="240"/>
      <c r="G1450" s="241"/>
    </row>
    <row r="1451" spans="1:7" s="242" customFormat="1" ht="15">
      <c r="A1451" s="236"/>
      <c r="B1451" s="237"/>
      <c r="C1451" s="238"/>
      <c r="D1451" s="239"/>
      <c r="E1451" s="240"/>
      <c r="F1451" s="240"/>
      <c r="G1451" s="241"/>
    </row>
    <row r="1452" spans="1:7" s="242" customFormat="1" ht="15">
      <c r="A1452" s="236"/>
      <c r="B1452" s="237"/>
      <c r="C1452" s="238"/>
      <c r="D1452" s="239"/>
      <c r="E1452" s="240"/>
      <c r="F1452" s="240"/>
      <c r="G1452" s="241"/>
    </row>
    <row r="1453" spans="1:7" s="242" customFormat="1" ht="15">
      <c r="A1453" s="236"/>
      <c r="B1453" s="237"/>
      <c r="C1453" s="238"/>
      <c r="D1453" s="239"/>
      <c r="E1453" s="240"/>
      <c r="F1453" s="240"/>
      <c r="G1453" s="241"/>
    </row>
    <row r="1454" spans="1:7" s="242" customFormat="1" ht="15">
      <c r="A1454" s="236"/>
      <c r="B1454" s="237"/>
      <c r="C1454" s="238"/>
      <c r="D1454" s="239"/>
      <c r="E1454" s="240"/>
      <c r="F1454" s="240"/>
      <c r="G1454" s="241"/>
    </row>
    <row r="1455" spans="1:7" s="242" customFormat="1" ht="15">
      <c r="A1455" s="236"/>
      <c r="B1455" s="237"/>
      <c r="C1455" s="238"/>
      <c r="D1455" s="239"/>
      <c r="E1455" s="240"/>
      <c r="F1455" s="240"/>
      <c r="G1455" s="241"/>
    </row>
    <row r="1456" spans="1:7" s="242" customFormat="1" ht="15">
      <c r="A1456" s="236"/>
      <c r="B1456" s="237"/>
      <c r="C1456" s="238"/>
      <c r="D1456" s="239"/>
      <c r="E1456" s="240"/>
      <c r="F1456" s="240"/>
      <c r="G1456" s="241"/>
    </row>
    <row r="1457" spans="1:7" s="242" customFormat="1" ht="15">
      <c r="A1457" s="236"/>
      <c r="B1457" s="237"/>
      <c r="C1457" s="238"/>
      <c r="D1457" s="239"/>
      <c r="E1457" s="240"/>
      <c r="F1457" s="240"/>
      <c r="G1457" s="241"/>
    </row>
    <row r="1458" spans="1:7" s="242" customFormat="1" ht="15">
      <c r="A1458" s="236"/>
      <c r="B1458" s="237"/>
      <c r="C1458" s="238"/>
      <c r="D1458" s="239"/>
      <c r="E1458" s="240"/>
      <c r="F1458" s="240"/>
      <c r="G1458" s="241"/>
    </row>
    <row r="1459" spans="1:7" s="242" customFormat="1" ht="15">
      <c r="A1459" s="236"/>
      <c r="B1459" s="237"/>
      <c r="C1459" s="238"/>
      <c r="D1459" s="239"/>
      <c r="E1459" s="240"/>
      <c r="F1459" s="240"/>
      <c r="G1459" s="241"/>
    </row>
    <row r="1460" spans="1:7" s="242" customFormat="1" ht="15">
      <c r="A1460" s="236"/>
      <c r="B1460" s="237"/>
      <c r="C1460" s="238"/>
      <c r="D1460" s="239"/>
      <c r="E1460" s="240"/>
      <c r="F1460" s="240"/>
      <c r="G1460" s="241"/>
    </row>
    <row r="1461" spans="1:7" s="242" customFormat="1" ht="15">
      <c r="A1461" s="236"/>
      <c r="B1461" s="237"/>
      <c r="C1461" s="238"/>
      <c r="D1461" s="239"/>
      <c r="E1461" s="240"/>
      <c r="F1461" s="240"/>
      <c r="G1461" s="241"/>
    </row>
    <row r="1462" spans="1:7" s="242" customFormat="1" ht="15">
      <c r="A1462" s="236"/>
      <c r="B1462" s="237"/>
      <c r="C1462" s="238"/>
      <c r="D1462" s="239"/>
      <c r="E1462" s="240"/>
      <c r="F1462" s="240"/>
      <c r="G1462" s="241"/>
    </row>
    <row r="1463" spans="1:7" s="242" customFormat="1" ht="15">
      <c r="A1463" s="236"/>
      <c r="B1463" s="237"/>
      <c r="C1463" s="238"/>
      <c r="D1463" s="239"/>
      <c r="E1463" s="240"/>
      <c r="F1463" s="240"/>
      <c r="G1463" s="241"/>
    </row>
    <row r="1464" spans="1:7" s="242" customFormat="1" ht="15">
      <c r="A1464" s="236"/>
      <c r="B1464" s="237"/>
      <c r="C1464" s="238"/>
      <c r="D1464" s="239"/>
      <c r="E1464" s="240"/>
      <c r="F1464" s="240"/>
      <c r="G1464" s="241"/>
    </row>
    <row r="1465" spans="1:7" s="242" customFormat="1" ht="15">
      <c r="A1465" s="236"/>
      <c r="B1465" s="237"/>
      <c r="C1465" s="238"/>
      <c r="D1465" s="239"/>
      <c r="E1465" s="240"/>
      <c r="F1465" s="240"/>
      <c r="G1465" s="241"/>
    </row>
    <row r="1466" spans="1:7" s="242" customFormat="1" ht="15">
      <c r="A1466" s="236"/>
      <c r="B1466" s="237"/>
      <c r="C1466" s="238"/>
      <c r="D1466" s="239"/>
      <c r="E1466" s="240"/>
      <c r="F1466" s="240"/>
      <c r="G1466" s="241"/>
    </row>
    <row r="1467" spans="1:7" s="242" customFormat="1" ht="15">
      <c r="A1467" s="236"/>
      <c r="B1467" s="237"/>
      <c r="C1467" s="238"/>
      <c r="D1467" s="239"/>
      <c r="E1467" s="240"/>
      <c r="F1467" s="240"/>
      <c r="G1467" s="241"/>
    </row>
    <row r="1468" spans="1:7" s="242" customFormat="1" ht="15">
      <c r="A1468" s="236"/>
      <c r="B1468" s="237"/>
      <c r="C1468" s="238"/>
      <c r="D1468" s="239"/>
      <c r="E1468" s="240"/>
      <c r="F1468" s="240"/>
      <c r="G1468" s="241"/>
    </row>
    <row r="1469" spans="1:7" s="242" customFormat="1" ht="15">
      <c r="A1469" s="236"/>
      <c r="B1469" s="237"/>
      <c r="C1469" s="238"/>
      <c r="D1469" s="239"/>
      <c r="E1469" s="240"/>
      <c r="F1469" s="240"/>
      <c r="G1469" s="241"/>
    </row>
    <row r="1470" spans="1:7" s="242" customFormat="1" ht="15">
      <c r="A1470" s="236"/>
      <c r="B1470" s="237"/>
      <c r="C1470" s="238"/>
      <c r="D1470" s="239"/>
      <c r="E1470" s="240"/>
      <c r="F1470" s="240"/>
      <c r="G1470" s="241"/>
    </row>
    <row r="1471" spans="1:7" s="242" customFormat="1" ht="15">
      <c r="A1471" s="236"/>
      <c r="B1471" s="237"/>
      <c r="C1471" s="238"/>
      <c r="D1471" s="239"/>
      <c r="E1471" s="240"/>
      <c r="F1471" s="240"/>
      <c r="G1471" s="241"/>
    </row>
    <row r="1472" spans="1:7" s="242" customFormat="1" ht="15">
      <c r="A1472" s="236"/>
      <c r="B1472" s="237"/>
      <c r="C1472" s="238"/>
      <c r="D1472" s="239"/>
      <c r="E1472" s="240"/>
      <c r="F1472" s="240"/>
      <c r="G1472" s="241"/>
    </row>
    <row r="1473" spans="1:7" s="242" customFormat="1" ht="15">
      <c r="A1473" s="236"/>
      <c r="B1473" s="237"/>
      <c r="C1473" s="238"/>
      <c r="D1473" s="239"/>
      <c r="E1473" s="240"/>
      <c r="F1473" s="240"/>
      <c r="G1473" s="241"/>
    </row>
    <row r="1474" spans="1:7" s="242" customFormat="1" ht="15">
      <c r="A1474" s="236"/>
      <c r="B1474" s="237"/>
      <c r="C1474" s="238"/>
      <c r="D1474" s="239"/>
      <c r="E1474" s="240"/>
      <c r="F1474" s="240"/>
      <c r="G1474" s="241"/>
    </row>
    <row r="1475" spans="1:7" s="242" customFormat="1" ht="15">
      <c r="A1475" s="236"/>
      <c r="B1475" s="237"/>
      <c r="C1475" s="238"/>
      <c r="D1475" s="239"/>
      <c r="E1475" s="240"/>
      <c r="F1475" s="240"/>
      <c r="G1475" s="241"/>
    </row>
    <row r="1476" spans="1:7" s="242" customFormat="1" ht="15">
      <c r="A1476" s="236"/>
      <c r="B1476" s="237"/>
      <c r="C1476" s="238"/>
      <c r="D1476" s="239"/>
      <c r="E1476" s="240"/>
      <c r="F1476" s="240"/>
      <c r="G1476" s="241"/>
    </row>
    <row r="1477" spans="1:7" s="242" customFormat="1" ht="15">
      <c r="A1477" s="236"/>
      <c r="B1477" s="237"/>
      <c r="C1477" s="238"/>
      <c r="D1477" s="239"/>
      <c r="E1477" s="240"/>
      <c r="F1477" s="240"/>
      <c r="G1477" s="241"/>
    </row>
    <row r="1478" spans="1:7" s="242" customFormat="1" ht="15">
      <c r="A1478" s="236"/>
      <c r="B1478" s="237"/>
      <c r="C1478" s="238"/>
      <c r="D1478" s="239"/>
      <c r="E1478" s="240"/>
      <c r="F1478" s="240"/>
      <c r="G1478" s="241"/>
    </row>
    <row r="1479" spans="1:7" s="242" customFormat="1" ht="15">
      <c r="A1479" s="236"/>
      <c r="B1479" s="237"/>
      <c r="C1479" s="238"/>
      <c r="D1479" s="239"/>
      <c r="E1479" s="240"/>
      <c r="F1479" s="240"/>
      <c r="G1479" s="241"/>
    </row>
    <row r="1480" spans="1:7" s="242" customFormat="1" ht="15">
      <c r="A1480" s="236"/>
      <c r="B1480" s="237"/>
      <c r="C1480" s="238"/>
      <c r="D1480" s="239"/>
      <c r="E1480" s="240"/>
      <c r="F1480" s="240"/>
      <c r="G1480" s="241"/>
    </row>
    <row r="1481" spans="1:7" s="242" customFormat="1" ht="15">
      <c r="A1481" s="236"/>
      <c r="B1481" s="237"/>
      <c r="C1481" s="238"/>
      <c r="D1481" s="239"/>
      <c r="E1481" s="240"/>
      <c r="F1481" s="240"/>
      <c r="G1481" s="241"/>
    </row>
    <row r="1482" spans="1:7" s="242" customFormat="1" ht="15">
      <c r="A1482" s="236"/>
      <c r="B1482" s="237"/>
      <c r="C1482" s="238"/>
      <c r="D1482" s="239"/>
      <c r="E1482" s="240"/>
      <c r="F1482" s="240"/>
      <c r="G1482" s="241"/>
    </row>
    <row r="1483" spans="1:7" s="242" customFormat="1" ht="15">
      <c r="A1483" s="236"/>
      <c r="B1483" s="237"/>
      <c r="C1483" s="238"/>
      <c r="D1483" s="239"/>
      <c r="E1483" s="240"/>
      <c r="F1483" s="240"/>
      <c r="G1483" s="241"/>
    </row>
    <row r="1484" spans="1:7" s="242" customFormat="1" ht="15">
      <c r="A1484" s="236"/>
      <c r="B1484" s="237"/>
      <c r="C1484" s="238"/>
      <c r="D1484" s="239"/>
      <c r="E1484" s="240"/>
      <c r="F1484" s="240"/>
      <c r="G1484" s="241"/>
    </row>
    <row r="1485" spans="1:7" s="242" customFormat="1" ht="15">
      <c r="A1485" s="236"/>
      <c r="B1485" s="237"/>
      <c r="C1485" s="238"/>
      <c r="D1485" s="239"/>
      <c r="E1485" s="240"/>
      <c r="F1485" s="240"/>
      <c r="G1485" s="241"/>
    </row>
    <row r="1486" spans="1:7" s="242" customFormat="1" ht="15">
      <c r="A1486" s="236"/>
      <c r="B1486" s="237"/>
      <c r="C1486" s="238"/>
      <c r="D1486" s="239"/>
      <c r="E1486" s="240"/>
      <c r="F1486" s="240"/>
      <c r="G1486" s="241"/>
    </row>
    <row r="1487" spans="1:7" s="242" customFormat="1" ht="15">
      <c r="A1487" s="236"/>
      <c r="B1487" s="237"/>
      <c r="C1487" s="238"/>
      <c r="D1487" s="239"/>
      <c r="E1487" s="240"/>
      <c r="F1487" s="240"/>
      <c r="G1487" s="241"/>
    </row>
    <row r="1488" spans="1:7" s="242" customFormat="1" ht="15">
      <c r="A1488" s="236"/>
      <c r="B1488" s="237"/>
      <c r="C1488" s="238"/>
      <c r="D1488" s="239"/>
      <c r="E1488" s="240"/>
      <c r="F1488" s="240"/>
      <c r="G1488" s="241"/>
    </row>
    <row r="1489" spans="1:7" s="242" customFormat="1" ht="15">
      <c r="A1489" s="236"/>
      <c r="B1489" s="237"/>
      <c r="C1489" s="238"/>
      <c r="D1489" s="239"/>
      <c r="E1489" s="240"/>
      <c r="F1489" s="240"/>
      <c r="G1489" s="241"/>
    </row>
    <row r="1490" spans="1:7" s="242" customFormat="1" ht="15">
      <c r="A1490" s="236"/>
      <c r="B1490" s="237"/>
      <c r="C1490" s="238"/>
      <c r="D1490" s="239"/>
      <c r="E1490" s="240"/>
      <c r="F1490" s="240"/>
      <c r="G1490" s="241"/>
    </row>
    <row r="1491" spans="1:7" s="242" customFormat="1" ht="15">
      <c r="A1491" s="236"/>
      <c r="B1491" s="237"/>
      <c r="C1491" s="238"/>
      <c r="D1491" s="239"/>
      <c r="E1491" s="240"/>
      <c r="F1491" s="240"/>
      <c r="G1491" s="241"/>
    </row>
    <row r="1492" spans="1:7" s="242" customFormat="1" ht="15">
      <c r="A1492" s="236"/>
      <c r="B1492" s="237"/>
      <c r="C1492" s="238"/>
      <c r="D1492" s="239"/>
      <c r="E1492" s="240"/>
      <c r="F1492" s="240"/>
      <c r="G1492" s="241"/>
    </row>
    <row r="1493" spans="1:7" s="242" customFormat="1" ht="15">
      <c r="A1493" s="236"/>
      <c r="B1493" s="237"/>
      <c r="C1493" s="238"/>
      <c r="D1493" s="239"/>
      <c r="E1493" s="240"/>
      <c r="F1493" s="240"/>
      <c r="G1493" s="241"/>
    </row>
    <row r="1494" spans="1:7" s="242" customFormat="1" ht="15">
      <c r="A1494" s="236"/>
      <c r="B1494" s="237"/>
      <c r="C1494" s="238"/>
      <c r="D1494" s="239"/>
      <c r="E1494" s="240"/>
      <c r="F1494" s="240"/>
      <c r="G1494" s="241"/>
    </row>
    <row r="1495" spans="1:7" s="242" customFormat="1" ht="15">
      <c r="A1495" s="236"/>
      <c r="B1495" s="237"/>
      <c r="C1495" s="238"/>
      <c r="D1495" s="239"/>
      <c r="E1495" s="240"/>
      <c r="F1495" s="240"/>
      <c r="G1495" s="241"/>
    </row>
    <row r="1496" spans="1:7" s="242" customFormat="1" ht="15">
      <c r="A1496" s="236"/>
      <c r="B1496" s="237"/>
      <c r="C1496" s="238"/>
      <c r="D1496" s="239"/>
      <c r="E1496" s="240"/>
      <c r="F1496" s="240"/>
      <c r="G1496" s="241"/>
    </row>
    <row r="1497" spans="1:7" s="242" customFormat="1" ht="15">
      <c r="A1497" s="236"/>
      <c r="B1497" s="237"/>
      <c r="C1497" s="238"/>
      <c r="D1497" s="239"/>
      <c r="E1497" s="240"/>
      <c r="F1497" s="240"/>
      <c r="G1497" s="241"/>
    </row>
    <row r="1498" spans="1:7" s="242" customFormat="1" ht="15">
      <c r="A1498" s="236"/>
      <c r="B1498" s="237"/>
      <c r="C1498" s="238"/>
      <c r="D1498" s="239"/>
      <c r="E1498" s="240"/>
      <c r="F1498" s="240"/>
      <c r="G1498" s="241"/>
    </row>
    <row r="1499" spans="1:7" s="242" customFormat="1" ht="15">
      <c r="A1499" s="236"/>
      <c r="B1499" s="237"/>
      <c r="C1499" s="238"/>
      <c r="D1499" s="239"/>
      <c r="E1499" s="240"/>
      <c r="F1499" s="240"/>
      <c r="G1499" s="241"/>
    </row>
    <row r="1500" spans="1:7" s="242" customFormat="1" ht="15">
      <c r="A1500" s="236"/>
      <c r="B1500" s="237"/>
      <c r="C1500" s="238"/>
      <c r="D1500" s="239"/>
      <c r="E1500" s="240"/>
      <c r="F1500" s="240"/>
      <c r="G1500" s="241"/>
    </row>
    <row r="1501" spans="1:7" s="242" customFormat="1" ht="15">
      <c r="A1501" s="236"/>
      <c r="B1501" s="237"/>
      <c r="C1501" s="238"/>
      <c r="D1501" s="239"/>
      <c r="E1501" s="240"/>
      <c r="F1501" s="240"/>
      <c r="G1501" s="241"/>
    </row>
    <row r="1502" spans="1:7" s="242" customFormat="1" ht="15">
      <c r="A1502" s="236"/>
      <c r="B1502" s="237"/>
      <c r="C1502" s="238"/>
      <c r="D1502" s="239"/>
      <c r="E1502" s="240"/>
      <c r="F1502" s="240"/>
      <c r="G1502" s="241"/>
    </row>
    <row r="1503" spans="1:7" s="242" customFormat="1" ht="15">
      <c r="A1503" s="236"/>
      <c r="B1503" s="237"/>
      <c r="C1503" s="238"/>
      <c r="D1503" s="239"/>
      <c r="E1503" s="240"/>
      <c r="F1503" s="240"/>
      <c r="G1503" s="241"/>
    </row>
    <row r="1504" spans="1:7" s="242" customFormat="1" ht="15">
      <c r="A1504" s="236"/>
      <c r="B1504" s="237"/>
      <c r="C1504" s="238"/>
      <c r="D1504" s="239"/>
      <c r="E1504" s="240"/>
      <c r="F1504" s="240"/>
      <c r="G1504" s="241"/>
    </row>
    <row r="1505" spans="1:7" s="242" customFormat="1" ht="15">
      <c r="A1505" s="236"/>
      <c r="B1505" s="237"/>
      <c r="C1505" s="238"/>
      <c r="D1505" s="239"/>
      <c r="E1505" s="240"/>
      <c r="F1505" s="240"/>
      <c r="G1505" s="241"/>
    </row>
    <row r="1506" spans="1:7" s="242" customFormat="1" ht="15">
      <c r="A1506" s="236"/>
      <c r="B1506" s="237"/>
      <c r="C1506" s="238"/>
      <c r="D1506" s="239"/>
      <c r="E1506" s="240"/>
      <c r="F1506" s="240"/>
      <c r="G1506" s="241"/>
    </row>
    <row r="1507" spans="1:7" s="242" customFormat="1" ht="15">
      <c r="A1507" s="236"/>
      <c r="B1507" s="237"/>
      <c r="C1507" s="238"/>
      <c r="D1507" s="239"/>
      <c r="E1507" s="240"/>
      <c r="F1507" s="240"/>
      <c r="G1507" s="241"/>
    </row>
    <row r="1508" spans="1:7" s="242" customFormat="1" ht="15">
      <c r="A1508" s="236"/>
      <c r="B1508" s="237"/>
      <c r="C1508" s="238"/>
      <c r="D1508" s="239"/>
      <c r="E1508" s="240"/>
      <c r="F1508" s="240"/>
      <c r="G1508" s="241"/>
    </row>
    <row r="1509" spans="1:7" s="242" customFormat="1" ht="15">
      <c r="A1509" s="236"/>
      <c r="B1509" s="237"/>
      <c r="C1509" s="238"/>
      <c r="D1509" s="239"/>
      <c r="E1509" s="240"/>
      <c r="F1509" s="240"/>
      <c r="G1509" s="241"/>
    </row>
    <row r="1510" spans="1:7" s="242" customFormat="1" ht="15">
      <c r="A1510" s="236"/>
      <c r="B1510" s="237"/>
      <c r="C1510" s="238"/>
      <c r="D1510" s="239"/>
      <c r="E1510" s="240"/>
      <c r="F1510" s="240"/>
      <c r="G1510" s="241"/>
    </row>
    <row r="1511" spans="1:7" s="242" customFormat="1" ht="15">
      <c r="A1511" s="236"/>
      <c r="B1511" s="237"/>
      <c r="C1511" s="238"/>
      <c r="D1511" s="239"/>
      <c r="E1511" s="240"/>
      <c r="F1511" s="240"/>
      <c r="G1511" s="241"/>
    </row>
    <row r="1512" spans="1:7" s="242" customFormat="1" ht="15">
      <c r="A1512" s="236"/>
      <c r="B1512" s="237"/>
      <c r="C1512" s="238"/>
      <c r="D1512" s="239"/>
      <c r="E1512" s="240"/>
      <c r="F1512" s="240"/>
      <c r="G1512" s="241"/>
    </row>
    <row r="1513" spans="1:7" s="242" customFormat="1" ht="15">
      <c r="A1513" s="236"/>
      <c r="B1513" s="237"/>
      <c r="C1513" s="238"/>
      <c r="D1513" s="239"/>
      <c r="E1513" s="240"/>
      <c r="F1513" s="240"/>
      <c r="G1513" s="241"/>
    </row>
    <row r="1514" spans="1:7" s="242" customFormat="1" ht="15">
      <c r="A1514" s="236"/>
      <c r="B1514" s="237"/>
      <c r="C1514" s="238"/>
      <c r="D1514" s="239"/>
      <c r="E1514" s="240"/>
      <c r="F1514" s="240"/>
      <c r="G1514" s="241"/>
    </row>
    <row r="1515" spans="1:7" s="242" customFormat="1" ht="15">
      <c r="A1515" s="236"/>
      <c r="B1515" s="237"/>
      <c r="C1515" s="238"/>
      <c r="D1515" s="239"/>
      <c r="E1515" s="240"/>
      <c r="F1515" s="240"/>
      <c r="G1515" s="241"/>
    </row>
    <row r="1516" spans="1:7" s="242" customFormat="1" ht="15">
      <c r="A1516" s="236"/>
      <c r="B1516" s="237"/>
      <c r="C1516" s="238"/>
      <c r="D1516" s="239"/>
      <c r="E1516" s="240"/>
      <c r="F1516" s="240"/>
      <c r="G1516" s="241"/>
    </row>
    <row r="1517" spans="1:7" s="242" customFormat="1" ht="15">
      <c r="A1517" s="236"/>
      <c r="B1517" s="237"/>
      <c r="C1517" s="238"/>
      <c r="D1517" s="239"/>
      <c r="E1517" s="240"/>
      <c r="F1517" s="240"/>
      <c r="G1517" s="241"/>
    </row>
    <row r="1518" spans="1:7" s="242" customFormat="1" ht="15">
      <c r="A1518" s="236"/>
      <c r="B1518" s="237"/>
      <c r="C1518" s="238"/>
      <c r="D1518" s="239"/>
      <c r="E1518" s="240"/>
      <c r="F1518" s="240"/>
      <c r="G1518" s="241"/>
    </row>
    <row r="1519" spans="1:7" s="242" customFormat="1" ht="15">
      <c r="A1519" s="236"/>
      <c r="B1519" s="237"/>
      <c r="C1519" s="238"/>
      <c r="D1519" s="239"/>
      <c r="E1519" s="240"/>
      <c r="F1519" s="240"/>
      <c r="G1519" s="241"/>
    </row>
    <row r="1520" spans="1:7" s="242" customFormat="1" ht="15">
      <c r="A1520" s="236"/>
      <c r="B1520" s="237"/>
      <c r="C1520" s="238"/>
      <c r="D1520" s="239"/>
      <c r="E1520" s="240"/>
      <c r="F1520" s="240"/>
      <c r="G1520" s="241"/>
    </row>
    <row r="1521" spans="1:7" s="242" customFormat="1" ht="15">
      <c r="A1521" s="236"/>
      <c r="B1521" s="237"/>
      <c r="C1521" s="238"/>
      <c r="D1521" s="239"/>
      <c r="E1521" s="240"/>
      <c r="F1521" s="240"/>
      <c r="G1521" s="241"/>
    </row>
    <row r="1522" spans="1:7" s="242" customFormat="1" ht="15">
      <c r="A1522" s="236"/>
      <c r="B1522" s="237"/>
      <c r="C1522" s="238"/>
      <c r="D1522" s="239"/>
      <c r="E1522" s="240"/>
      <c r="F1522" s="240"/>
      <c r="G1522" s="241"/>
    </row>
    <row r="1523" spans="1:7" s="242" customFormat="1" ht="15">
      <c r="A1523" s="236"/>
      <c r="B1523" s="237"/>
      <c r="C1523" s="238"/>
      <c r="D1523" s="239"/>
      <c r="E1523" s="240"/>
      <c r="F1523" s="240"/>
      <c r="G1523" s="241"/>
    </row>
    <row r="1524" spans="1:7" s="242" customFormat="1" ht="15">
      <c r="A1524" s="236"/>
      <c r="B1524" s="237"/>
      <c r="C1524" s="238"/>
      <c r="D1524" s="239"/>
      <c r="E1524" s="240"/>
      <c r="F1524" s="240"/>
      <c r="G1524" s="241"/>
    </row>
    <row r="1525" spans="1:7" s="242" customFormat="1" ht="15">
      <c r="A1525" s="236"/>
      <c r="B1525" s="237"/>
      <c r="C1525" s="238"/>
      <c r="D1525" s="239"/>
      <c r="E1525" s="240"/>
      <c r="F1525" s="240"/>
      <c r="G1525" s="241"/>
    </row>
    <row r="1526" spans="1:7" s="242" customFormat="1" ht="15">
      <c r="A1526" s="236"/>
      <c r="B1526" s="237"/>
      <c r="C1526" s="238"/>
      <c r="D1526" s="239"/>
      <c r="E1526" s="240"/>
      <c r="F1526" s="240"/>
      <c r="G1526" s="241"/>
    </row>
    <row r="1527" spans="1:7" s="242" customFormat="1" ht="15">
      <c r="A1527" s="236"/>
      <c r="B1527" s="237"/>
      <c r="C1527" s="238"/>
      <c r="D1527" s="239"/>
      <c r="E1527" s="240"/>
      <c r="F1527" s="240"/>
      <c r="G1527" s="241"/>
    </row>
    <row r="1528" spans="1:7" s="242" customFormat="1" ht="15">
      <c r="A1528" s="236"/>
      <c r="B1528" s="237"/>
      <c r="C1528" s="238"/>
      <c r="D1528" s="239"/>
      <c r="E1528" s="240"/>
      <c r="F1528" s="240"/>
      <c r="G1528" s="241"/>
    </row>
    <row r="1529" spans="1:7" s="242" customFormat="1" ht="15">
      <c r="A1529" s="236"/>
      <c r="B1529" s="237"/>
      <c r="C1529" s="238"/>
      <c r="D1529" s="239"/>
      <c r="E1529" s="240"/>
      <c r="F1529" s="240"/>
      <c r="G1529" s="241"/>
    </row>
    <row r="1530" spans="1:7" s="242" customFormat="1" ht="15">
      <c r="A1530" s="236"/>
      <c r="B1530" s="237"/>
      <c r="C1530" s="238"/>
      <c r="D1530" s="239"/>
      <c r="E1530" s="240"/>
      <c r="F1530" s="240"/>
      <c r="G1530" s="241"/>
    </row>
    <row r="1531" spans="1:7" s="242" customFormat="1" ht="15">
      <c r="A1531" s="236"/>
      <c r="B1531" s="237"/>
      <c r="C1531" s="238"/>
      <c r="D1531" s="239"/>
      <c r="E1531" s="240"/>
      <c r="F1531" s="240"/>
      <c r="G1531" s="241"/>
    </row>
    <row r="1532" spans="1:7" s="242" customFormat="1" ht="15">
      <c r="A1532" s="236"/>
      <c r="B1532" s="237"/>
      <c r="C1532" s="238"/>
      <c r="D1532" s="239"/>
      <c r="E1532" s="240"/>
      <c r="F1532" s="240"/>
      <c r="G1532" s="241"/>
    </row>
    <row r="1533" spans="1:7" s="242" customFormat="1" ht="15">
      <c r="A1533" s="236"/>
      <c r="B1533" s="237"/>
      <c r="C1533" s="238"/>
      <c r="D1533" s="239"/>
      <c r="E1533" s="240"/>
      <c r="F1533" s="240"/>
      <c r="G1533" s="241"/>
    </row>
    <row r="1534" spans="1:7" s="242" customFormat="1" ht="15">
      <c r="A1534" s="236"/>
      <c r="B1534" s="237"/>
      <c r="C1534" s="238"/>
      <c r="D1534" s="239"/>
      <c r="E1534" s="240"/>
      <c r="F1534" s="240"/>
      <c r="G1534" s="241"/>
    </row>
    <row r="1535" spans="1:7" s="242" customFormat="1" ht="15">
      <c r="A1535" s="236"/>
      <c r="B1535" s="237"/>
      <c r="C1535" s="238"/>
      <c r="D1535" s="239"/>
      <c r="E1535" s="240"/>
      <c r="F1535" s="240"/>
      <c r="G1535" s="241"/>
    </row>
    <row r="1536" spans="1:7" s="242" customFormat="1" ht="15">
      <c r="A1536" s="236"/>
      <c r="B1536" s="237"/>
      <c r="C1536" s="238"/>
      <c r="D1536" s="239"/>
      <c r="E1536" s="240"/>
      <c r="F1536" s="240"/>
      <c r="G1536" s="241"/>
    </row>
    <row r="1537" spans="1:7" s="242" customFormat="1" ht="15">
      <c r="A1537" s="236"/>
      <c r="B1537" s="237"/>
      <c r="C1537" s="238"/>
      <c r="D1537" s="239"/>
      <c r="E1537" s="240"/>
      <c r="F1537" s="240"/>
      <c r="G1537" s="241"/>
    </row>
    <row r="1538" spans="1:7" s="242" customFormat="1" ht="15">
      <c r="A1538" s="236"/>
      <c r="B1538" s="237"/>
      <c r="C1538" s="238"/>
      <c r="D1538" s="239"/>
      <c r="E1538" s="240"/>
      <c r="F1538" s="240"/>
      <c r="G1538" s="241"/>
    </row>
    <row r="1539" spans="1:7" s="242" customFormat="1" ht="15">
      <c r="A1539" s="236"/>
      <c r="B1539" s="237"/>
      <c r="C1539" s="238"/>
      <c r="D1539" s="239"/>
      <c r="E1539" s="240"/>
      <c r="F1539" s="240"/>
      <c r="G1539" s="241"/>
    </row>
    <row r="1540" spans="1:7" s="242" customFormat="1" ht="15">
      <c r="A1540" s="236"/>
      <c r="B1540" s="237"/>
      <c r="C1540" s="238"/>
      <c r="D1540" s="239"/>
      <c r="E1540" s="240"/>
      <c r="F1540" s="240"/>
      <c r="G1540" s="241"/>
    </row>
    <row r="1541" spans="1:7" s="242" customFormat="1" ht="15">
      <c r="A1541" s="236"/>
      <c r="B1541" s="237"/>
      <c r="C1541" s="238"/>
      <c r="D1541" s="239"/>
      <c r="E1541" s="240"/>
      <c r="F1541" s="240"/>
      <c r="G1541" s="241"/>
    </row>
    <row r="1542" spans="1:7" s="242" customFormat="1" ht="15">
      <c r="A1542" s="236"/>
      <c r="B1542" s="237"/>
      <c r="C1542" s="238"/>
      <c r="D1542" s="239"/>
      <c r="E1542" s="240"/>
      <c r="F1542" s="240"/>
      <c r="G1542" s="241"/>
    </row>
    <row r="1543" spans="1:7" s="242" customFormat="1" ht="15">
      <c r="A1543" s="236"/>
      <c r="B1543" s="237"/>
      <c r="C1543" s="238"/>
      <c r="D1543" s="239"/>
      <c r="E1543" s="240"/>
      <c r="F1543" s="240"/>
      <c r="G1543" s="241"/>
    </row>
    <row r="1544" spans="1:7" s="242" customFormat="1" ht="15">
      <c r="A1544" s="236"/>
      <c r="B1544" s="237"/>
      <c r="C1544" s="238"/>
      <c r="D1544" s="239"/>
      <c r="E1544" s="240"/>
      <c r="F1544" s="240"/>
      <c r="G1544" s="241"/>
    </row>
    <row r="1545" spans="1:7" s="242" customFormat="1" ht="15">
      <c r="A1545" s="236"/>
      <c r="B1545" s="237"/>
      <c r="C1545" s="238"/>
      <c r="D1545" s="239"/>
      <c r="E1545" s="240"/>
      <c r="F1545" s="240"/>
      <c r="G1545" s="241"/>
    </row>
    <row r="1546" spans="1:7" s="242" customFormat="1" ht="15">
      <c r="A1546" s="236"/>
      <c r="B1546" s="237"/>
      <c r="C1546" s="238"/>
      <c r="D1546" s="239"/>
      <c r="E1546" s="240"/>
      <c r="F1546" s="240"/>
      <c r="G1546" s="241"/>
    </row>
    <row r="1547" spans="1:7" s="242" customFormat="1" ht="15">
      <c r="A1547" s="236"/>
      <c r="B1547" s="237"/>
      <c r="C1547" s="238"/>
      <c r="D1547" s="239"/>
      <c r="E1547" s="240"/>
      <c r="F1547" s="240"/>
      <c r="G1547" s="241"/>
    </row>
    <row r="1548" spans="1:7" s="242" customFormat="1" ht="15">
      <c r="A1548" s="236"/>
      <c r="B1548" s="237"/>
      <c r="C1548" s="238"/>
      <c r="D1548" s="239"/>
      <c r="E1548" s="240"/>
      <c r="F1548" s="240"/>
      <c r="G1548" s="241"/>
    </row>
    <row r="1549" spans="1:7" s="242" customFormat="1" ht="15">
      <c r="A1549" s="236"/>
      <c r="B1549" s="237"/>
      <c r="C1549" s="238"/>
      <c r="D1549" s="239"/>
      <c r="E1549" s="240"/>
      <c r="F1549" s="240"/>
      <c r="G1549" s="241"/>
    </row>
    <row r="1550" spans="1:7" s="242" customFormat="1" ht="15">
      <c r="A1550" s="236"/>
      <c r="B1550" s="237"/>
      <c r="C1550" s="238"/>
      <c r="D1550" s="239"/>
      <c r="E1550" s="240"/>
      <c r="F1550" s="240"/>
      <c r="G1550" s="241"/>
    </row>
    <row r="1551" spans="1:7" s="242" customFormat="1" ht="15">
      <c r="A1551" s="236"/>
      <c r="B1551" s="237"/>
      <c r="C1551" s="238"/>
      <c r="D1551" s="239"/>
      <c r="E1551" s="240"/>
      <c r="F1551" s="240"/>
      <c r="G1551" s="241"/>
    </row>
    <row r="1552" spans="1:7" s="242" customFormat="1" ht="15">
      <c r="A1552" s="236"/>
      <c r="B1552" s="237"/>
      <c r="C1552" s="238"/>
      <c r="D1552" s="239"/>
      <c r="E1552" s="240"/>
      <c r="F1552" s="240"/>
      <c r="G1552" s="241"/>
    </row>
    <row r="1553" spans="1:7" s="242" customFormat="1" ht="15">
      <c r="A1553" s="236"/>
      <c r="B1553" s="237"/>
      <c r="C1553" s="238"/>
      <c r="D1553" s="239"/>
      <c r="E1553" s="240"/>
      <c r="F1553" s="240"/>
      <c r="G1553" s="241"/>
    </row>
    <row r="1554" spans="1:7" s="242" customFormat="1" ht="15">
      <c r="A1554" s="236"/>
      <c r="B1554" s="237"/>
      <c r="C1554" s="238"/>
      <c r="D1554" s="239"/>
      <c r="E1554" s="240"/>
      <c r="F1554" s="240"/>
      <c r="G1554" s="241"/>
    </row>
    <row r="1555" spans="1:7" s="242" customFormat="1" ht="15">
      <c r="A1555" s="236"/>
      <c r="B1555" s="237"/>
      <c r="C1555" s="238"/>
      <c r="D1555" s="239"/>
      <c r="E1555" s="240"/>
      <c r="F1555" s="240"/>
      <c r="G1555" s="241"/>
    </row>
    <row r="1556" spans="1:7" s="242" customFormat="1" ht="15">
      <c r="A1556" s="236"/>
      <c r="B1556" s="237"/>
      <c r="C1556" s="238"/>
      <c r="D1556" s="239"/>
      <c r="E1556" s="240"/>
      <c r="F1556" s="240"/>
      <c r="G1556" s="241"/>
    </row>
    <row r="1557" spans="1:7" s="242" customFormat="1" ht="15">
      <c r="A1557" s="236"/>
      <c r="B1557" s="237"/>
      <c r="C1557" s="238"/>
      <c r="D1557" s="239"/>
      <c r="E1557" s="240"/>
      <c r="F1557" s="240"/>
      <c r="G1557" s="241"/>
    </row>
    <row r="1558" spans="1:7" s="242" customFormat="1" ht="15">
      <c r="A1558" s="236"/>
      <c r="B1558" s="237"/>
      <c r="C1558" s="238"/>
      <c r="D1558" s="239"/>
      <c r="E1558" s="240"/>
      <c r="F1558" s="240"/>
      <c r="G1558" s="241"/>
    </row>
    <row r="1559" spans="1:7" s="242" customFormat="1" ht="15">
      <c r="A1559" s="236"/>
      <c r="B1559" s="237"/>
      <c r="C1559" s="238"/>
      <c r="D1559" s="239"/>
      <c r="E1559" s="240"/>
      <c r="F1559" s="240"/>
      <c r="G1559" s="241"/>
    </row>
    <row r="1560" spans="1:7" s="242" customFormat="1" ht="15">
      <c r="A1560" s="236"/>
      <c r="B1560" s="237"/>
      <c r="C1560" s="238"/>
      <c r="D1560" s="239"/>
      <c r="E1560" s="240"/>
      <c r="F1560" s="240"/>
      <c r="G1560" s="241"/>
    </row>
    <row r="1561" spans="1:7" s="242" customFormat="1" ht="15">
      <c r="A1561" s="236"/>
      <c r="B1561" s="237"/>
      <c r="C1561" s="238"/>
      <c r="D1561" s="239"/>
      <c r="E1561" s="240"/>
      <c r="F1561" s="240"/>
      <c r="G1561" s="241"/>
    </row>
    <row r="1562" spans="1:7" s="242" customFormat="1" ht="15">
      <c r="A1562" s="236"/>
      <c r="B1562" s="237"/>
      <c r="C1562" s="238"/>
      <c r="D1562" s="239"/>
      <c r="E1562" s="240"/>
      <c r="F1562" s="240"/>
      <c r="G1562" s="241"/>
    </row>
    <row r="1563" spans="1:7" s="242" customFormat="1" ht="15">
      <c r="A1563" s="236"/>
      <c r="B1563" s="237"/>
      <c r="C1563" s="238"/>
      <c r="D1563" s="239"/>
      <c r="E1563" s="240"/>
      <c r="F1563" s="240"/>
      <c r="G1563" s="241"/>
    </row>
    <row r="1564" spans="1:7" s="242" customFormat="1" ht="15">
      <c r="A1564" s="236"/>
      <c r="B1564" s="237"/>
      <c r="C1564" s="238"/>
      <c r="D1564" s="239"/>
      <c r="E1564" s="240"/>
      <c r="F1564" s="240"/>
      <c r="G1564" s="241"/>
    </row>
    <row r="1565" spans="1:7" s="242" customFormat="1" ht="15">
      <c r="A1565" s="236"/>
      <c r="B1565" s="237"/>
      <c r="C1565" s="238"/>
      <c r="D1565" s="239"/>
      <c r="E1565" s="240"/>
      <c r="F1565" s="240"/>
      <c r="G1565" s="241"/>
    </row>
    <row r="1566" spans="1:7" s="242" customFormat="1" ht="15">
      <c r="A1566" s="236"/>
      <c r="B1566" s="237"/>
      <c r="C1566" s="238"/>
      <c r="D1566" s="239"/>
      <c r="E1566" s="240"/>
      <c r="F1566" s="240"/>
      <c r="G1566" s="241"/>
    </row>
    <row r="1567" spans="1:7" s="242" customFormat="1" ht="15">
      <c r="A1567" s="236"/>
      <c r="B1567" s="237"/>
      <c r="C1567" s="238"/>
      <c r="D1567" s="239"/>
      <c r="E1567" s="240"/>
      <c r="F1567" s="240"/>
      <c r="G1567" s="241"/>
    </row>
    <row r="1568" spans="1:7" s="242" customFormat="1" ht="15">
      <c r="A1568" s="236"/>
      <c r="B1568" s="237"/>
      <c r="C1568" s="238"/>
      <c r="D1568" s="239"/>
      <c r="E1568" s="240"/>
      <c r="F1568" s="240"/>
      <c r="G1568" s="241"/>
    </row>
    <row r="1569" spans="1:7" s="242" customFormat="1" ht="15">
      <c r="A1569" s="236"/>
      <c r="B1569" s="237"/>
      <c r="C1569" s="238"/>
      <c r="D1569" s="239"/>
      <c r="E1569" s="240"/>
      <c r="F1569" s="240"/>
      <c r="G1569" s="241"/>
    </row>
    <row r="1570" spans="1:7" s="242" customFormat="1" ht="15">
      <c r="A1570" s="236"/>
      <c r="B1570" s="237"/>
      <c r="C1570" s="238"/>
      <c r="D1570" s="239"/>
      <c r="E1570" s="240"/>
      <c r="F1570" s="240"/>
      <c r="G1570" s="241"/>
    </row>
    <row r="1571" spans="1:7" s="242" customFormat="1" ht="15">
      <c r="A1571" s="236"/>
      <c r="B1571" s="237"/>
      <c r="C1571" s="238"/>
      <c r="D1571" s="239"/>
      <c r="E1571" s="240"/>
      <c r="F1571" s="240"/>
      <c r="G1571" s="241"/>
    </row>
    <row r="1572" spans="1:7" s="242" customFormat="1" ht="15">
      <c r="A1572" s="236"/>
      <c r="B1572" s="237"/>
      <c r="C1572" s="238"/>
      <c r="D1572" s="239"/>
      <c r="E1572" s="240"/>
      <c r="F1572" s="240"/>
      <c r="G1572" s="241"/>
    </row>
    <row r="1573" spans="1:7" s="242" customFormat="1" ht="15">
      <c r="A1573" s="236"/>
      <c r="B1573" s="237"/>
      <c r="C1573" s="238"/>
      <c r="D1573" s="239"/>
      <c r="E1573" s="240"/>
      <c r="F1573" s="240"/>
      <c r="G1573" s="241"/>
    </row>
    <row r="1574" spans="1:7" s="242" customFormat="1" ht="15">
      <c r="A1574" s="236"/>
      <c r="B1574" s="237"/>
      <c r="C1574" s="238"/>
      <c r="D1574" s="239"/>
      <c r="E1574" s="240"/>
      <c r="F1574" s="240"/>
      <c r="G1574" s="241"/>
    </row>
    <row r="1575" spans="1:7" s="242" customFormat="1" ht="15">
      <c r="A1575" s="236"/>
      <c r="B1575" s="237"/>
      <c r="C1575" s="238"/>
      <c r="D1575" s="239"/>
      <c r="E1575" s="240"/>
      <c r="F1575" s="240"/>
      <c r="G1575" s="241"/>
    </row>
    <row r="1576" spans="1:7" s="242" customFormat="1" ht="15">
      <c r="A1576" s="236"/>
      <c r="B1576" s="237"/>
      <c r="C1576" s="238"/>
      <c r="D1576" s="239"/>
      <c r="E1576" s="240"/>
      <c r="F1576" s="240"/>
      <c r="G1576" s="241"/>
    </row>
    <row r="1577" spans="1:7" s="242" customFormat="1" ht="15">
      <c r="A1577" s="236"/>
      <c r="B1577" s="237"/>
      <c r="C1577" s="238"/>
      <c r="D1577" s="239"/>
      <c r="E1577" s="240"/>
      <c r="F1577" s="240"/>
      <c r="G1577" s="241"/>
    </row>
    <row r="1578" spans="1:7" s="242" customFormat="1" ht="15">
      <c r="A1578" s="236"/>
      <c r="B1578" s="237"/>
      <c r="C1578" s="238"/>
      <c r="D1578" s="239"/>
      <c r="E1578" s="240"/>
      <c r="F1578" s="240"/>
      <c r="G1578" s="241"/>
    </row>
    <row r="1579" spans="1:7" s="242" customFormat="1" ht="15">
      <c r="A1579" s="236"/>
      <c r="B1579" s="237"/>
      <c r="C1579" s="238"/>
      <c r="D1579" s="239"/>
      <c r="E1579" s="240"/>
      <c r="F1579" s="240"/>
      <c r="G1579" s="241"/>
    </row>
    <row r="1580" spans="1:7" s="242" customFormat="1" ht="15">
      <c r="A1580" s="236"/>
      <c r="B1580" s="237"/>
      <c r="C1580" s="238"/>
      <c r="D1580" s="239"/>
      <c r="E1580" s="240"/>
      <c r="F1580" s="240"/>
      <c r="G1580" s="241"/>
    </row>
    <row r="1581" spans="1:7" s="242" customFormat="1" ht="15">
      <c r="A1581" s="236"/>
      <c r="B1581" s="237"/>
      <c r="C1581" s="238"/>
      <c r="D1581" s="239"/>
      <c r="E1581" s="240"/>
      <c r="F1581" s="240"/>
      <c r="G1581" s="241"/>
    </row>
    <row r="1582" spans="1:7" s="242" customFormat="1" ht="15">
      <c r="A1582" s="236"/>
      <c r="B1582" s="237"/>
      <c r="C1582" s="238"/>
      <c r="D1582" s="239"/>
      <c r="E1582" s="240"/>
      <c r="F1582" s="240"/>
      <c r="G1582" s="241"/>
    </row>
    <row r="1583" spans="1:7" s="242" customFormat="1" ht="15">
      <c r="A1583" s="236"/>
      <c r="B1583" s="237"/>
      <c r="C1583" s="238"/>
      <c r="D1583" s="239"/>
      <c r="E1583" s="240"/>
      <c r="F1583" s="240"/>
      <c r="G1583" s="241"/>
    </row>
    <row r="1584" spans="1:7" s="242" customFormat="1" ht="15">
      <c r="A1584" s="236"/>
      <c r="B1584" s="237"/>
      <c r="C1584" s="238"/>
      <c r="D1584" s="239"/>
      <c r="E1584" s="240"/>
      <c r="F1584" s="240"/>
      <c r="G1584" s="241"/>
    </row>
    <row r="1585" spans="1:7" s="242" customFormat="1" ht="15">
      <c r="A1585" s="236"/>
      <c r="B1585" s="237"/>
      <c r="C1585" s="238"/>
      <c r="D1585" s="239"/>
      <c r="E1585" s="240"/>
      <c r="F1585" s="240"/>
      <c r="G1585" s="241"/>
    </row>
    <row r="1586" spans="1:7" s="242" customFormat="1" ht="15">
      <c r="A1586" s="236"/>
      <c r="B1586" s="237"/>
      <c r="C1586" s="238"/>
      <c r="D1586" s="239"/>
      <c r="E1586" s="240"/>
      <c r="F1586" s="240"/>
      <c r="G1586" s="241"/>
    </row>
    <row r="1587" spans="1:7" s="242" customFormat="1" ht="15">
      <c r="A1587" s="236"/>
      <c r="B1587" s="237"/>
      <c r="C1587" s="238"/>
      <c r="D1587" s="239"/>
      <c r="E1587" s="240"/>
      <c r="F1587" s="240"/>
      <c r="G1587" s="241"/>
    </row>
    <row r="1588" spans="1:7" s="242" customFormat="1" ht="15">
      <c r="A1588" s="236"/>
      <c r="B1588" s="237"/>
      <c r="C1588" s="238"/>
      <c r="D1588" s="239"/>
      <c r="E1588" s="240"/>
      <c r="F1588" s="240"/>
      <c r="G1588" s="241"/>
    </row>
    <row r="1589" spans="1:7" s="242" customFormat="1" ht="15">
      <c r="A1589" s="236"/>
      <c r="B1589" s="237"/>
      <c r="C1589" s="238"/>
      <c r="D1589" s="239"/>
      <c r="E1589" s="240"/>
      <c r="F1589" s="240"/>
      <c r="G1589" s="241"/>
    </row>
    <row r="1590" spans="1:7" s="242" customFormat="1" ht="15">
      <c r="A1590" s="236"/>
      <c r="B1590" s="237"/>
      <c r="C1590" s="238"/>
      <c r="D1590" s="239"/>
      <c r="E1590" s="240"/>
      <c r="F1590" s="240"/>
      <c r="G1590" s="241"/>
    </row>
    <row r="1591" spans="1:7" s="242" customFormat="1" ht="15">
      <c r="A1591" s="236"/>
      <c r="B1591" s="237"/>
      <c r="C1591" s="238"/>
      <c r="D1591" s="239"/>
      <c r="E1591" s="240"/>
      <c r="F1591" s="240"/>
      <c r="G1591" s="241"/>
    </row>
    <row r="1592" spans="1:7" s="242" customFormat="1" ht="15">
      <c r="A1592" s="236"/>
      <c r="B1592" s="237"/>
      <c r="C1592" s="238"/>
      <c r="D1592" s="239"/>
      <c r="E1592" s="240"/>
      <c r="F1592" s="240"/>
      <c r="G1592" s="241"/>
    </row>
    <row r="1593" spans="1:7" s="242" customFormat="1" ht="15">
      <c r="A1593" s="236"/>
      <c r="B1593" s="237"/>
      <c r="C1593" s="238"/>
      <c r="D1593" s="239"/>
      <c r="E1593" s="240"/>
      <c r="F1593" s="240"/>
      <c r="G1593" s="241"/>
    </row>
    <row r="1594" spans="1:7" s="242" customFormat="1" ht="15">
      <c r="A1594" s="236"/>
      <c r="B1594" s="237"/>
      <c r="C1594" s="238"/>
      <c r="D1594" s="239"/>
      <c r="E1594" s="240"/>
      <c r="F1594" s="240"/>
      <c r="G1594" s="241"/>
    </row>
    <row r="1595" spans="1:7" s="242" customFormat="1" ht="15">
      <c r="A1595" s="236"/>
      <c r="B1595" s="237"/>
      <c r="C1595" s="238"/>
      <c r="D1595" s="239"/>
      <c r="E1595" s="240"/>
      <c r="F1595" s="240"/>
      <c r="G1595" s="241"/>
    </row>
    <row r="1596" spans="1:7" s="242" customFormat="1" ht="15">
      <c r="A1596" s="236"/>
      <c r="B1596" s="237"/>
      <c r="C1596" s="238"/>
      <c r="D1596" s="239"/>
      <c r="E1596" s="240"/>
      <c r="F1596" s="240"/>
      <c r="G1596" s="241"/>
    </row>
    <row r="1597" spans="1:7" s="242" customFormat="1" ht="15">
      <c r="A1597" s="236"/>
      <c r="B1597" s="237"/>
      <c r="C1597" s="238"/>
      <c r="D1597" s="239"/>
      <c r="E1597" s="240"/>
      <c r="F1597" s="240"/>
      <c r="G1597" s="241"/>
    </row>
    <row r="1598" spans="1:7" s="242" customFormat="1" ht="15">
      <c r="A1598" s="236"/>
      <c r="B1598" s="237"/>
      <c r="C1598" s="238"/>
      <c r="D1598" s="239"/>
      <c r="E1598" s="240"/>
      <c r="F1598" s="240"/>
      <c r="G1598" s="241"/>
    </row>
    <row r="1599" spans="1:7" s="242" customFormat="1" ht="15">
      <c r="A1599" s="236"/>
      <c r="B1599" s="237"/>
      <c r="C1599" s="238"/>
      <c r="D1599" s="239"/>
      <c r="E1599" s="240"/>
      <c r="F1599" s="240"/>
      <c r="G1599" s="241"/>
    </row>
    <row r="1600" spans="1:7" s="242" customFormat="1" ht="15">
      <c r="A1600" s="236"/>
      <c r="B1600" s="237"/>
      <c r="C1600" s="238"/>
      <c r="D1600" s="239"/>
      <c r="E1600" s="240"/>
      <c r="F1600" s="240"/>
      <c r="G1600" s="241"/>
    </row>
    <row r="1601" spans="1:7" s="242" customFormat="1" ht="15">
      <c r="A1601" s="236"/>
      <c r="B1601" s="237"/>
      <c r="C1601" s="238"/>
      <c r="D1601" s="239"/>
      <c r="E1601" s="240"/>
      <c r="F1601" s="240"/>
      <c r="G1601" s="241"/>
    </row>
    <row r="1602" spans="1:7" s="242" customFormat="1" ht="15">
      <c r="A1602" s="236"/>
      <c r="B1602" s="237"/>
      <c r="C1602" s="238"/>
      <c r="D1602" s="239"/>
      <c r="E1602" s="240"/>
      <c r="F1602" s="240"/>
      <c r="G1602" s="241"/>
    </row>
    <row r="1603" spans="1:7" s="242" customFormat="1" ht="15">
      <c r="A1603" s="236"/>
      <c r="B1603" s="237"/>
      <c r="C1603" s="238"/>
      <c r="D1603" s="239"/>
      <c r="E1603" s="240"/>
      <c r="F1603" s="240"/>
      <c r="G1603" s="241"/>
    </row>
    <row r="1604" spans="1:7" s="242" customFormat="1" ht="15">
      <c r="A1604" s="236"/>
      <c r="B1604" s="237"/>
      <c r="C1604" s="238"/>
      <c r="D1604" s="239"/>
      <c r="E1604" s="240"/>
      <c r="F1604" s="240"/>
      <c r="G1604" s="241"/>
    </row>
    <row r="1605" spans="1:7" s="242" customFormat="1" ht="15">
      <c r="A1605" s="236"/>
      <c r="B1605" s="237"/>
      <c r="C1605" s="238"/>
      <c r="D1605" s="239"/>
      <c r="E1605" s="240"/>
      <c r="F1605" s="240"/>
      <c r="G1605" s="241"/>
    </row>
    <row r="1606" spans="1:7" s="242" customFormat="1" ht="15">
      <c r="A1606" s="236"/>
      <c r="B1606" s="237"/>
      <c r="C1606" s="238"/>
      <c r="D1606" s="239"/>
      <c r="E1606" s="240"/>
      <c r="F1606" s="240"/>
      <c r="G1606" s="241"/>
    </row>
    <row r="1607" spans="1:7" s="242" customFormat="1" ht="15">
      <c r="A1607" s="236"/>
      <c r="B1607" s="237"/>
      <c r="C1607" s="238"/>
      <c r="D1607" s="239"/>
      <c r="E1607" s="240"/>
      <c r="F1607" s="240"/>
      <c r="G1607" s="241"/>
    </row>
    <row r="1608" spans="1:7" s="242" customFormat="1" ht="15">
      <c r="A1608" s="236"/>
      <c r="B1608" s="237"/>
      <c r="C1608" s="238"/>
      <c r="D1608" s="239"/>
      <c r="E1608" s="240"/>
      <c r="F1608" s="240"/>
      <c r="G1608" s="241"/>
    </row>
    <row r="1609" spans="1:7" s="242" customFormat="1" ht="15">
      <c r="A1609" s="236"/>
      <c r="B1609" s="237"/>
      <c r="C1609" s="238"/>
      <c r="D1609" s="239"/>
      <c r="E1609" s="240"/>
      <c r="F1609" s="240"/>
      <c r="G1609" s="241"/>
    </row>
    <row r="1610" spans="1:7" s="242" customFormat="1" ht="15">
      <c r="A1610" s="236"/>
      <c r="B1610" s="237"/>
      <c r="C1610" s="238"/>
      <c r="D1610" s="239"/>
      <c r="E1610" s="240"/>
      <c r="F1610" s="240"/>
      <c r="G1610" s="241"/>
    </row>
    <row r="1611" spans="1:7" s="242" customFormat="1" ht="15">
      <c r="A1611" s="236"/>
      <c r="B1611" s="237"/>
      <c r="C1611" s="238"/>
      <c r="D1611" s="239"/>
      <c r="E1611" s="240"/>
      <c r="F1611" s="240"/>
      <c r="G1611" s="241"/>
    </row>
    <row r="1612" spans="1:7" s="242" customFormat="1" ht="15">
      <c r="A1612" s="236"/>
      <c r="B1612" s="237"/>
      <c r="C1612" s="238"/>
      <c r="D1612" s="239"/>
      <c r="E1612" s="240"/>
      <c r="F1612" s="240"/>
      <c r="G1612" s="241"/>
    </row>
    <row r="1613" spans="1:7" s="242" customFormat="1" ht="15">
      <c r="A1613" s="236"/>
      <c r="B1613" s="237"/>
      <c r="C1613" s="238"/>
      <c r="D1613" s="239"/>
      <c r="E1613" s="240"/>
      <c r="F1613" s="240"/>
      <c r="G1613" s="241"/>
    </row>
    <row r="1614" spans="1:7" s="242" customFormat="1" ht="15">
      <c r="A1614" s="236"/>
      <c r="B1614" s="237"/>
      <c r="C1614" s="238"/>
      <c r="D1614" s="239"/>
      <c r="E1614" s="240"/>
      <c r="F1614" s="240"/>
      <c r="G1614" s="241"/>
    </row>
    <row r="1615" spans="1:7" s="242" customFormat="1" ht="15">
      <c r="A1615" s="236"/>
      <c r="B1615" s="237"/>
      <c r="C1615" s="238"/>
      <c r="D1615" s="239"/>
      <c r="E1615" s="240"/>
      <c r="F1615" s="240"/>
      <c r="G1615" s="241"/>
    </row>
    <row r="1616" spans="1:7" s="242" customFormat="1" ht="15">
      <c r="A1616" s="236"/>
      <c r="B1616" s="237"/>
      <c r="C1616" s="238"/>
      <c r="D1616" s="239"/>
      <c r="E1616" s="240"/>
      <c r="F1616" s="240"/>
      <c r="G1616" s="241"/>
    </row>
    <row r="1617" spans="1:7" s="242" customFormat="1" ht="15">
      <c r="A1617" s="236"/>
      <c r="B1617" s="237"/>
      <c r="C1617" s="238"/>
      <c r="D1617" s="239"/>
      <c r="E1617" s="240"/>
      <c r="F1617" s="240"/>
      <c r="G1617" s="241"/>
    </row>
    <row r="1618" spans="1:7" s="242" customFormat="1" ht="15">
      <c r="A1618" s="236"/>
      <c r="B1618" s="237"/>
      <c r="C1618" s="238"/>
      <c r="D1618" s="239"/>
      <c r="E1618" s="240"/>
      <c r="F1618" s="240"/>
      <c r="G1618" s="241"/>
    </row>
    <row r="1619" spans="1:7" s="242" customFormat="1" ht="15">
      <c r="A1619" s="236"/>
      <c r="B1619" s="237"/>
      <c r="C1619" s="238"/>
      <c r="D1619" s="239"/>
      <c r="E1619" s="240"/>
      <c r="F1619" s="240"/>
      <c r="G1619" s="241"/>
    </row>
    <row r="1620" spans="1:7" s="242" customFormat="1" ht="15">
      <c r="A1620" s="236"/>
      <c r="B1620" s="237"/>
      <c r="C1620" s="238"/>
      <c r="D1620" s="239"/>
      <c r="E1620" s="240"/>
      <c r="F1620" s="240"/>
      <c r="G1620" s="241"/>
    </row>
    <row r="1621" spans="1:7" s="242" customFormat="1" ht="15">
      <c r="A1621" s="236"/>
      <c r="B1621" s="237"/>
      <c r="C1621" s="238"/>
      <c r="D1621" s="239"/>
      <c r="E1621" s="240"/>
      <c r="F1621" s="240"/>
      <c r="G1621" s="241"/>
    </row>
    <row r="1622" spans="1:7" s="242" customFormat="1" ht="15">
      <c r="A1622" s="236"/>
      <c r="B1622" s="237"/>
      <c r="C1622" s="238"/>
      <c r="D1622" s="239"/>
      <c r="E1622" s="240"/>
      <c r="F1622" s="240"/>
      <c r="G1622" s="241"/>
    </row>
    <row r="1623" spans="1:7" s="242" customFormat="1" ht="15">
      <c r="A1623" s="236"/>
      <c r="B1623" s="237"/>
      <c r="C1623" s="238"/>
      <c r="D1623" s="239"/>
      <c r="E1623" s="240"/>
      <c r="F1623" s="240"/>
      <c r="G1623" s="241"/>
    </row>
    <row r="1624" spans="1:7" s="242" customFormat="1" ht="15">
      <c r="A1624" s="236"/>
      <c r="B1624" s="237"/>
      <c r="C1624" s="238"/>
      <c r="D1624" s="239"/>
      <c r="E1624" s="240"/>
      <c r="F1624" s="240"/>
      <c r="G1624" s="241"/>
    </row>
    <row r="1625" spans="1:7" s="242" customFormat="1" ht="15">
      <c r="A1625" s="236"/>
      <c r="B1625" s="237"/>
      <c r="C1625" s="238"/>
      <c r="D1625" s="239"/>
      <c r="E1625" s="240"/>
      <c r="F1625" s="240"/>
      <c r="G1625" s="241"/>
    </row>
    <row r="1626" spans="1:7" s="242" customFormat="1" ht="15">
      <c r="A1626" s="236"/>
      <c r="B1626" s="237"/>
      <c r="C1626" s="238"/>
      <c r="D1626" s="239"/>
      <c r="E1626" s="240"/>
      <c r="F1626" s="240"/>
      <c r="G1626" s="241"/>
    </row>
    <row r="1627" spans="1:7" s="242" customFormat="1" ht="15">
      <c r="A1627" s="236"/>
      <c r="B1627" s="237"/>
      <c r="C1627" s="238"/>
      <c r="D1627" s="239"/>
      <c r="E1627" s="240"/>
      <c r="F1627" s="240"/>
      <c r="G1627" s="241"/>
    </row>
    <row r="1628" spans="1:7" s="242" customFormat="1" ht="15">
      <c r="A1628" s="236"/>
      <c r="B1628" s="237"/>
      <c r="C1628" s="238"/>
      <c r="D1628" s="239"/>
      <c r="E1628" s="240"/>
      <c r="F1628" s="240"/>
      <c r="G1628" s="241"/>
    </row>
    <row r="1629" spans="1:7" s="242" customFormat="1" ht="15">
      <c r="A1629" s="236"/>
      <c r="B1629" s="237"/>
      <c r="C1629" s="238"/>
      <c r="D1629" s="239"/>
      <c r="E1629" s="240"/>
      <c r="F1629" s="240"/>
      <c r="G1629" s="241"/>
    </row>
    <row r="1630" spans="1:7" s="242" customFormat="1" ht="15">
      <c r="A1630" s="236"/>
      <c r="B1630" s="237"/>
      <c r="C1630" s="238"/>
      <c r="D1630" s="239"/>
      <c r="E1630" s="240"/>
      <c r="F1630" s="240"/>
      <c r="G1630" s="241"/>
    </row>
    <row r="1631" spans="1:7" s="242" customFormat="1" ht="15">
      <c r="A1631" s="236"/>
      <c r="B1631" s="237"/>
      <c r="C1631" s="238"/>
      <c r="D1631" s="239"/>
      <c r="E1631" s="240"/>
      <c r="F1631" s="240"/>
      <c r="G1631" s="241"/>
    </row>
    <row r="1632" spans="1:7" s="242" customFormat="1" ht="15">
      <c r="A1632" s="236"/>
      <c r="B1632" s="237"/>
      <c r="C1632" s="238"/>
      <c r="D1632" s="239"/>
      <c r="E1632" s="240"/>
      <c r="F1632" s="240"/>
      <c r="G1632" s="241"/>
    </row>
    <row r="1633" spans="1:7" s="242" customFormat="1" ht="15">
      <c r="A1633" s="236"/>
      <c r="B1633" s="237"/>
      <c r="C1633" s="238"/>
      <c r="D1633" s="239"/>
      <c r="E1633" s="240"/>
      <c r="F1633" s="240"/>
      <c r="G1633" s="241"/>
    </row>
    <row r="1634" spans="1:7" s="242" customFormat="1" ht="15">
      <c r="A1634" s="236"/>
      <c r="B1634" s="237"/>
      <c r="C1634" s="238"/>
      <c r="D1634" s="239"/>
      <c r="E1634" s="240"/>
      <c r="F1634" s="240"/>
      <c r="G1634" s="241"/>
    </row>
    <row r="1635" spans="1:7" s="242" customFormat="1" ht="15">
      <c r="A1635" s="236"/>
      <c r="B1635" s="237"/>
      <c r="C1635" s="238"/>
      <c r="D1635" s="239"/>
      <c r="E1635" s="240"/>
      <c r="F1635" s="240"/>
      <c r="G1635" s="241"/>
    </row>
    <row r="1636" spans="1:7" s="242" customFormat="1" ht="15">
      <c r="A1636" s="236"/>
      <c r="B1636" s="237"/>
      <c r="C1636" s="238"/>
      <c r="D1636" s="239"/>
      <c r="E1636" s="240"/>
      <c r="F1636" s="240"/>
      <c r="G1636" s="241"/>
    </row>
    <row r="1637" spans="1:7" s="242" customFormat="1" ht="15">
      <c r="A1637" s="236"/>
      <c r="B1637" s="237"/>
      <c r="C1637" s="238"/>
      <c r="D1637" s="239"/>
      <c r="E1637" s="240"/>
      <c r="F1637" s="240"/>
      <c r="G1637" s="241"/>
    </row>
    <row r="1638" spans="1:7" s="242" customFormat="1" ht="15">
      <c r="A1638" s="236"/>
      <c r="B1638" s="237"/>
      <c r="C1638" s="238"/>
      <c r="D1638" s="239"/>
      <c r="E1638" s="240"/>
      <c r="F1638" s="240"/>
      <c r="G1638" s="241"/>
    </row>
    <row r="1639" spans="1:7" s="242" customFormat="1" ht="15">
      <c r="A1639" s="236"/>
      <c r="B1639" s="237"/>
      <c r="C1639" s="238"/>
      <c r="D1639" s="239"/>
      <c r="E1639" s="240"/>
      <c r="F1639" s="240"/>
      <c r="G1639" s="241"/>
    </row>
    <row r="1640" spans="1:7" s="242" customFormat="1" ht="15">
      <c r="A1640" s="236"/>
      <c r="B1640" s="237"/>
      <c r="C1640" s="238"/>
      <c r="D1640" s="239"/>
      <c r="E1640" s="240"/>
      <c r="F1640" s="240"/>
      <c r="G1640" s="241"/>
    </row>
    <row r="1641" spans="1:7" s="242" customFormat="1" ht="15">
      <c r="A1641" s="236"/>
      <c r="B1641" s="237"/>
      <c r="C1641" s="238"/>
      <c r="D1641" s="239"/>
      <c r="E1641" s="240"/>
      <c r="F1641" s="240"/>
      <c r="G1641" s="241"/>
    </row>
    <row r="1642" spans="1:7" s="242" customFormat="1" ht="15">
      <c r="A1642" s="236"/>
      <c r="B1642" s="237"/>
      <c r="C1642" s="238"/>
      <c r="D1642" s="239"/>
      <c r="E1642" s="240"/>
      <c r="F1642" s="240"/>
      <c r="G1642" s="241"/>
    </row>
    <row r="1643" spans="1:7" s="242" customFormat="1" ht="15">
      <c r="A1643" s="236"/>
      <c r="B1643" s="237"/>
      <c r="C1643" s="238"/>
      <c r="D1643" s="239"/>
      <c r="E1643" s="240"/>
      <c r="F1643" s="240"/>
      <c r="G1643" s="241"/>
    </row>
    <row r="1644" spans="1:7" s="242" customFormat="1" ht="15">
      <c r="A1644" s="236"/>
      <c r="B1644" s="237"/>
      <c r="C1644" s="238"/>
      <c r="D1644" s="239"/>
      <c r="E1644" s="240"/>
      <c r="F1644" s="240"/>
      <c r="G1644" s="241"/>
    </row>
    <row r="1645" spans="1:7" s="242" customFormat="1" ht="15">
      <c r="A1645" s="236"/>
      <c r="B1645" s="237"/>
      <c r="C1645" s="238"/>
      <c r="D1645" s="239"/>
      <c r="E1645" s="240"/>
      <c r="F1645" s="240"/>
      <c r="G1645" s="241"/>
    </row>
    <row r="1646" spans="1:7" s="242" customFormat="1" ht="15">
      <c r="A1646" s="236"/>
      <c r="B1646" s="237"/>
      <c r="C1646" s="238"/>
      <c r="D1646" s="239"/>
      <c r="E1646" s="240"/>
      <c r="F1646" s="240"/>
      <c r="G1646" s="241"/>
    </row>
    <row r="1647" spans="1:7" s="242" customFormat="1" ht="15">
      <c r="A1647" s="236"/>
      <c r="B1647" s="237"/>
      <c r="C1647" s="238"/>
      <c r="D1647" s="239"/>
      <c r="E1647" s="240"/>
      <c r="F1647" s="240"/>
      <c r="G1647" s="241"/>
    </row>
    <row r="1648" spans="1:7" s="242" customFormat="1" ht="15">
      <c r="A1648" s="236"/>
      <c r="B1648" s="237"/>
      <c r="C1648" s="238"/>
      <c r="D1648" s="239"/>
      <c r="E1648" s="240"/>
      <c r="F1648" s="240"/>
      <c r="G1648" s="241"/>
    </row>
    <row r="1649" spans="1:7" s="242" customFormat="1" ht="15">
      <c r="A1649" s="236"/>
      <c r="B1649" s="237"/>
      <c r="C1649" s="238"/>
      <c r="D1649" s="239"/>
      <c r="E1649" s="240"/>
      <c r="F1649" s="240"/>
      <c r="G1649" s="241"/>
    </row>
    <row r="1650" spans="1:7" s="242" customFormat="1" ht="15">
      <c r="A1650" s="236"/>
      <c r="B1650" s="237"/>
      <c r="C1650" s="238"/>
      <c r="D1650" s="239"/>
      <c r="E1650" s="240"/>
      <c r="F1650" s="240"/>
      <c r="G1650" s="241"/>
    </row>
    <row r="1651" spans="1:7" s="242" customFormat="1" ht="15">
      <c r="A1651" s="236"/>
      <c r="B1651" s="237"/>
      <c r="C1651" s="238"/>
      <c r="D1651" s="239"/>
      <c r="E1651" s="240"/>
      <c r="F1651" s="240"/>
      <c r="G1651" s="241"/>
    </row>
    <row r="1652" spans="1:7" s="242" customFormat="1" ht="15">
      <c r="A1652" s="236"/>
      <c r="B1652" s="237"/>
      <c r="C1652" s="238"/>
      <c r="D1652" s="239"/>
      <c r="E1652" s="240"/>
      <c r="F1652" s="240"/>
      <c r="G1652" s="241"/>
    </row>
    <row r="1653" spans="1:7" s="242" customFormat="1" ht="15">
      <c r="A1653" s="236"/>
      <c r="B1653" s="237"/>
      <c r="C1653" s="238"/>
      <c r="D1653" s="239"/>
      <c r="E1653" s="240"/>
      <c r="F1653" s="240"/>
      <c r="G1653" s="241"/>
    </row>
    <row r="1654" spans="1:7" s="242" customFormat="1" ht="15">
      <c r="A1654" s="236"/>
      <c r="B1654" s="237"/>
      <c r="C1654" s="238"/>
      <c r="D1654" s="239"/>
      <c r="E1654" s="240"/>
      <c r="F1654" s="240"/>
      <c r="G1654" s="241"/>
    </row>
    <row r="1655" spans="1:7" s="242" customFormat="1" ht="15">
      <c r="A1655" s="236"/>
      <c r="B1655" s="237"/>
      <c r="C1655" s="238"/>
      <c r="D1655" s="239"/>
      <c r="E1655" s="240"/>
      <c r="F1655" s="240"/>
      <c r="G1655" s="241"/>
    </row>
    <row r="1656" spans="1:7" s="242" customFormat="1" ht="15">
      <c r="A1656" s="236"/>
      <c r="B1656" s="237"/>
      <c r="C1656" s="238"/>
      <c r="D1656" s="239"/>
      <c r="E1656" s="240"/>
      <c r="F1656" s="240"/>
      <c r="G1656" s="241"/>
    </row>
    <row r="1657" spans="1:7" s="242" customFormat="1" ht="15">
      <c r="A1657" s="236"/>
      <c r="B1657" s="237"/>
      <c r="C1657" s="238"/>
      <c r="D1657" s="239"/>
      <c r="E1657" s="240"/>
      <c r="F1657" s="240"/>
      <c r="G1657" s="241"/>
    </row>
    <row r="1658" spans="1:7" s="242" customFormat="1" ht="15">
      <c r="A1658" s="236"/>
      <c r="B1658" s="237"/>
      <c r="C1658" s="238"/>
      <c r="D1658" s="239"/>
      <c r="E1658" s="240"/>
      <c r="F1658" s="240"/>
      <c r="G1658" s="241"/>
    </row>
    <row r="1659" spans="1:7" s="242" customFormat="1" ht="15">
      <c r="A1659" s="236"/>
      <c r="B1659" s="237"/>
      <c r="C1659" s="238"/>
      <c r="D1659" s="239"/>
      <c r="E1659" s="240"/>
      <c r="F1659" s="240"/>
      <c r="G1659" s="241"/>
    </row>
    <row r="1660" spans="1:7" s="242" customFormat="1" ht="15">
      <c r="A1660" s="236"/>
      <c r="B1660" s="237"/>
      <c r="C1660" s="238"/>
      <c r="D1660" s="239"/>
      <c r="E1660" s="240"/>
      <c r="F1660" s="240"/>
      <c r="G1660" s="241"/>
    </row>
    <row r="1661" spans="1:7" s="242" customFormat="1" ht="15">
      <c r="A1661" s="236"/>
      <c r="B1661" s="237"/>
      <c r="C1661" s="238"/>
      <c r="D1661" s="239"/>
      <c r="E1661" s="240"/>
      <c r="F1661" s="240"/>
      <c r="G1661" s="241"/>
    </row>
    <row r="1662" spans="1:7" s="242" customFormat="1" ht="15">
      <c r="A1662" s="236"/>
      <c r="B1662" s="237"/>
      <c r="C1662" s="238"/>
      <c r="D1662" s="239"/>
      <c r="E1662" s="240"/>
      <c r="F1662" s="240"/>
      <c r="G1662" s="241"/>
    </row>
    <row r="1663" spans="1:7" s="242" customFormat="1" ht="15">
      <c r="A1663" s="236"/>
      <c r="B1663" s="237"/>
      <c r="C1663" s="238"/>
      <c r="D1663" s="239"/>
      <c r="E1663" s="240"/>
      <c r="F1663" s="240"/>
      <c r="G1663" s="241"/>
    </row>
    <row r="1664" spans="1:7" s="242" customFormat="1" ht="15">
      <c r="A1664" s="236"/>
      <c r="B1664" s="237"/>
      <c r="C1664" s="238"/>
      <c r="D1664" s="239"/>
      <c r="E1664" s="240"/>
      <c r="F1664" s="240"/>
      <c r="G1664" s="241"/>
    </row>
    <row r="1665" spans="1:7" s="242" customFormat="1" ht="15">
      <c r="A1665" s="236"/>
      <c r="B1665" s="237"/>
      <c r="C1665" s="238"/>
      <c r="D1665" s="239"/>
      <c r="E1665" s="240"/>
      <c r="F1665" s="240"/>
      <c r="G1665" s="241"/>
    </row>
    <row r="1666" spans="1:7" s="242" customFormat="1" ht="15">
      <c r="A1666" s="236"/>
      <c r="B1666" s="237"/>
      <c r="C1666" s="238"/>
      <c r="D1666" s="239"/>
      <c r="E1666" s="240"/>
      <c r="F1666" s="240"/>
      <c r="G1666" s="241"/>
    </row>
    <row r="1667" spans="1:7" s="242" customFormat="1" ht="15">
      <c r="A1667" s="236"/>
      <c r="B1667" s="237"/>
      <c r="C1667" s="238"/>
      <c r="D1667" s="239"/>
      <c r="E1667" s="240"/>
      <c r="F1667" s="240"/>
      <c r="G1667" s="241"/>
    </row>
    <row r="1668" spans="1:7" s="242" customFormat="1" ht="15">
      <c r="A1668" s="236"/>
      <c r="B1668" s="237"/>
      <c r="C1668" s="238"/>
      <c r="D1668" s="239"/>
      <c r="E1668" s="240"/>
      <c r="F1668" s="240"/>
      <c r="G1668" s="241"/>
    </row>
    <row r="1669" spans="1:7" s="242" customFormat="1" ht="15">
      <c r="A1669" s="236"/>
      <c r="B1669" s="237"/>
      <c r="C1669" s="238"/>
      <c r="D1669" s="239"/>
      <c r="E1669" s="240"/>
      <c r="F1669" s="240"/>
      <c r="G1669" s="241"/>
    </row>
    <row r="1670" spans="1:7" s="242" customFormat="1" ht="15">
      <c r="A1670" s="236"/>
      <c r="B1670" s="237"/>
      <c r="C1670" s="238"/>
      <c r="D1670" s="239"/>
      <c r="E1670" s="240"/>
      <c r="F1670" s="240"/>
      <c r="G1670" s="241"/>
    </row>
    <row r="1671" spans="1:7" s="242" customFormat="1" ht="15">
      <c r="A1671" s="236"/>
      <c r="B1671" s="237"/>
      <c r="C1671" s="238"/>
      <c r="D1671" s="239"/>
      <c r="E1671" s="240"/>
      <c r="F1671" s="240"/>
      <c r="G1671" s="241"/>
    </row>
    <row r="1672" spans="1:7" s="242" customFormat="1" ht="15">
      <c r="A1672" s="236"/>
      <c r="B1672" s="237"/>
      <c r="C1672" s="238"/>
      <c r="D1672" s="239"/>
      <c r="E1672" s="240"/>
      <c r="F1672" s="240"/>
      <c r="G1672" s="241"/>
    </row>
    <row r="1673" spans="1:7" s="242" customFormat="1" ht="15">
      <c r="A1673" s="236"/>
      <c r="B1673" s="237"/>
      <c r="C1673" s="238"/>
      <c r="D1673" s="239"/>
      <c r="E1673" s="240"/>
      <c r="F1673" s="240"/>
      <c r="G1673" s="241"/>
    </row>
    <row r="1674" spans="1:7" s="242" customFormat="1" ht="15">
      <c r="A1674" s="236"/>
      <c r="B1674" s="237"/>
      <c r="C1674" s="238"/>
      <c r="D1674" s="239"/>
      <c r="E1674" s="240"/>
      <c r="F1674" s="240"/>
      <c r="G1674" s="241"/>
    </row>
    <row r="1675" spans="1:7" s="242" customFormat="1" ht="15">
      <c r="A1675" s="236"/>
      <c r="B1675" s="237"/>
      <c r="C1675" s="238"/>
      <c r="D1675" s="239"/>
      <c r="E1675" s="240"/>
      <c r="F1675" s="240"/>
      <c r="G1675" s="241"/>
    </row>
    <row r="1676" spans="1:7" s="242" customFormat="1" ht="15">
      <c r="A1676" s="236"/>
      <c r="B1676" s="237"/>
      <c r="C1676" s="238"/>
      <c r="D1676" s="239"/>
      <c r="E1676" s="240"/>
      <c r="F1676" s="240"/>
      <c r="G1676" s="241"/>
    </row>
    <row r="1677" spans="1:7" s="242" customFormat="1" ht="15">
      <c r="A1677" s="236"/>
      <c r="B1677" s="237"/>
      <c r="C1677" s="238"/>
      <c r="D1677" s="239"/>
      <c r="E1677" s="240"/>
      <c r="F1677" s="240"/>
      <c r="G1677" s="241"/>
    </row>
    <row r="1678" spans="1:7" s="242" customFormat="1" ht="15">
      <c r="A1678" s="236"/>
      <c r="B1678" s="237"/>
      <c r="C1678" s="238"/>
      <c r="D1678" s="239"/>
      <c r="E1678" s="240"/>
      <c r="F1678" s="240"/>
      <c r="G1678" s="241"/>
    </row>
    <row r="1679" spans="1:7" s="242" customFormat="1" ht="15">
      <c r="A1679" s="236"/>
      <c r="B1679" s="237"/>
      <c r="C1679" s="238"/>
      <c r="D1679" s="239"/>
      <c r="E1679" s="240"/>
      <c r="F1679" s="240"/>
      <c r="G1679" s="241"/>
    </row>
    <row r="1680" spans="1:7" s="242" customFormat="1" ht="15">
      <c r="A1680" s="236"/>
      <c r="B1680" s="237"/>
      <c r="C1680" s="238"/>
      <c r="D1680" s="239"/>
      <c r="E1680" s="240"/>
      <c r="F1680" s="240"/>
      <c r="G1680" s="241"/>
    </row>
    <row r="1681" spans="1:7" s="242" customFormat="1" ht="15">
      <c r="A1681" s="236"/>
      <c r="B1681" s="237"/>
      <c r="C1681" s="238"/>
      <c r="D1681" s="239"/>
      <c r="E1681" s="240"/>
      <c r="F1681" s="240"/>
      <c r="G1681" s="241"/>
    </row>
    <row r="1682" spans="1:7" s="242" customFormat="1" ht="15">
      <c r="A1682" s="236"/>
      <c r="B1682" s="237"/>
      <c r="C1682" s="238"/>
      <c r="D1682" s="239"/>
      <c r="E1682" s="240"/>
      <c r="F1682" s="240"/>
      <c r="G1682" s="241"/>
    </row>
    <row r="1683" spans="1:7" s="242" customFormat="1" ht="15">
      <c r="A1683" s="236"/>
      <c r="B1683" s="237"/>
      <c r="C1683" s="238"/>
      <c r="D1683" s="239"/>
      <c r="E1683" s="240"/>
      <c r="F1683" s="240"/>
      <c r="G1683" s="241"/>
    </row>
    <row r="1684" spans="1:7" s="242" customFormat="1" ht="15">
      <c r="A1684" s="236"/>
      <c r="B1684" s="237"/>
      <c r="C1684" s="238"/>
      <c r="D1684" s="239"/>
      <c r="E1684" s="240"/>
      <c r="F1684" s="240"/>
      <c r="G1684" s="241"/>
    </row>
    <row r="1685" spans="1:7" s="242" customFormat="1" ht="15">
      <c r="A1685" s="236"/>
      <c r="B1685" s="237"/>
      <c r="C1685" s="238"/>
      <c r="D1685" s="239"/>
      <c r="E1685" s="240"/>
      <c r="F1685" s="240"/>
      <c r="G1685" s="241"/>
    </row>
    <row r="1686" spans="1:7" s="242" customFormat="1" ht="15">
      <c r="A1686" s="236"/>
      <c r="B1686" s="237"/>
      <c r="C1686" s="238"/>
      <c r="D1686" s="239"/>
      <c r="E1686" s="240"/>
      <c r="F1686" s="240"/>
      <c r="G1686" s="241"/>
    </row>
    <row r="1687" spans="1:7" s="242" customFormat="1" ht="15">
      <c r="A1687" s="236"/>
      <c r="B1687" s="237"/>
      <c r="C1687" s="238"/>
      <c r="D1687" s="239"/>
      <c r="E1687" s="240"/>
      <c r="F1687" s="240"/>
      <c r="G1687" s="241"/>
    </row>
    <row r="1688" spans="1:7" s="242" customFormat="1" ht="15">
      <c r="A1688" s="236"/>
      <c r="B1688" s="237"/>
      <c r="C1688" s="238"/>
      <c r="D1688" s="239"/>
      <c r="E1688" s="240"/>
      <c r="F1688" s="240"/>
      <c r="G1688" s="241"/>
    </row>
    <row r="1689" spans="1:7" s="242" customFormat="1" ht="15">
      <c r="A1689" s="236"/>
      <c r="B1689" s="237"/>
      <c r="C1689" s="238"/>
      <c r="D1689" s="239"/>
      <c r="E1689" s="240"/>
      <c r="F1689" s="240"/>
      <c r="G1689" s="241"/>
    </row>
    <row r="1690" spans="1:7" s="242" customFormat="1" ht="15">
      <c r="A1690" s="236"/>
      <c r="B1690" s="237"/>
      <c r="C1690" s="238"/>
      <c r="D1690" s="239"/>
      <c r="E1690" s="240"/>
      <c r="F1690" s="240"/>
      <c r="G1690" s="241"/>
    </row>
    <row r="1691" spans="1:7" s="242" customFormat="1" ht="15">
      <c r="A1691" s="236"/>
      <c r="B1691" s="237"/>
      <c r="C1691" s="238"/>
      <c r="D1691" s="239"/>
      <c r="E1691" s="240"/>
      <c r="F1691" s="240"/>
      <c r="G1691" s="241"/>
    </row>
    <row r="1692" spans="1:7" s="242" customFormat="1" ht="15">
      <c r="A1692" s="236"/>
      <c r="B1692" s="237"/>
      <c r="C1692" s="238"/>
      <c r="D1692" s="239"/>
      <c r="E1692" s="240"/>
      <c r="F1692" s="240"/>
      <c r="G1692" s="241"/>
    </row>
    <row r="1693" spans="1:7" s="242" customFormat="1" ht="15">
      <c r="A1693" s="236"/>
      <c r="B1693" s="237"/>
      <c r="C1693" s="238"/>
      <c r="D1693" s="239"/>
      <c r="E1693" s="240"/>
      <c r="F1693" s="240"/>
      <c r="G1693" s="241"/>
    </row>
    <row r="1694" spans="1:7" s="242" customFormat="1" ht="15">
      <c r="A1694" s="236"/>
      <c r="B1694" s="237"/>
      <c r="C1694" s="238"/>
      <c r="D1694" s="239"/>
      <c r="E1694" s="240"/>
      <c r="F1694" s="240"/>
      <c r="G1694" s="241"/>
    </row>
    <row r="1695" spans="1:7" s="242" customFormat="1" ht="15">
      <c r="A1695" s="236"/>
      <c r="B1695" s="237"/>
      <c r="C1695" s="238"/>
      <c r="D1695" s="239"/>
      <c r="E1695" s="240"/>
      <c r="F1695" s="240"/>
      <c r="G1695" s="241"/>
    </row>
    <row r="1696" spans="1:7" s="242" customFormat="1" ht="15">
      <c r="A1696" s="236"/>
      <c r="B1696" s="237"/>
      <c r="C1696" s="238"/>
      <c r="D1696" s="239"/>
      <c r="E1696" s="240"/>
      <c r="F1696" s="240"/>
      <c r="G1696" s="241"/>
    </row>
    <row r="1697" spans="1:7" s="242" customFormat="1" ht="15">
      <c r="A1697" s="236"/>
      <c r="B1697" s="237"/>
      <c r="C1697" s="238"/>
      <c r="D1697" s="239"/>
      <c r="E1697" s="240"/>
      <c r="F1697" s="240"/>
      <c r="G1697" s="241"/>
    </row>
    <row r="1698" spans="1:7" s="242" customFormat="1" ht="15">
      <c r="A1698" s="236"/>
      <c r="B1698" s="237"/>
      <c r="C1698" s="238"/>
      <c r="D1698" s="239"/>
      <c r="E1698" s="240"/>
      <c r="F1698" s="240"/>
      <c r="G1698" s="241"/>
    </row>
    <row r="1699" spans="1:7" s="242" customFormat="1" ht="15">
      <c r="A1699" s="236"/>
      <c r="B1699" s="237"/>
      <c r="C1699" s="238"/>
      <c r="D1699" s="239"/>
      <c r="E1699" s="240"/>
      <c r="F1699" s="240"/>
      <c r="G1699" s="241"/>
    </row>
    <row r="1700" spans="1:7" s="242" customFormat="1" ht="15">
      <c r="A1700" s="236"/>
      <c r="B1700" s="237"/>
      <c r="C1700" s="238"/>
      <c r="D1700" s="239"/>
      <c r="E1700" s="240"/>
      <c r="F1700" s="240"/>
      <c r="G1700" s="241"/>
    </row>
    <row r="1701" spans="1:7" s="242" customFormat="1" ht="15">
      <c r="A1701" s="236"/>
      <c r="B1701" s="237"/>
      <c r="C1701" s="238"/>
      <c r="D1701" s="239"/>
      <c r="E1701" s="240"/>
      <c r="F1701" s="240"/>
      <c r="G1701" s="241"/>
    </row>
    <row r="1702" spans="1:7" s="242" customFormat="1" ht="15">
      <c r="A1702" s="236"/>
      <c r="B1702" s="237"/>
      <c r="C1702" s="238"/>
      <c r="D1702" s="239"/>
      <c r="E1702" s="240"/>
      <c r="F1702" s="240"/>
      <c r="G1702" s="241"/>
    </row>
    <row r="1703" spans="1:7" s="242" customFormat="1" ht="15">
      <c r="A1703" s="236"/>
      <c r="B1703" s="237"/>
      <c r="C1703" s="238"/>
      <c r="D1703" s="239"/>
      <c r="E1703" s="240"/>
      <c r="F1703" s="240"/>
      <c r="G1703" s="241"/>
    </row>
    <row r="1704" spans="1:7" s="242" customFormat="1" ht="15">
      <c r="A1704" s="236"/>
      <c r="B1704" s="237"/>
      <c r="C1704" s="238"/>
      <c r="D1704" s="239"/>
      <c r="E1704" s="240"/>
      <c r="F1704" s="240"/>
      <c r="G1704" s="241"/>
    </row>
    <row r="1705" spans="1:7" s="242" customFormat="1" ht="15">
      <c r="A1705" s="236"/>
      <c r="B1705" s="237"/>
      <c r="C1705" s="238"/>
      <c r="D1705" s="239"/>
      <c r="E1705" s="240"/>
      <c r="F1705" s="240"/>
      <c r="G1705" s="241"/>
    </row>
    <row r="1706" spans="1:7" s="242" customFormat="1" ht="15">
      <c r="A1706" s="236"/>
      <c r="B1706" s="237"/>
      <c r="C1706" s="238"/>
      <c r="D1706" s="239"/>
      <c r="E1706" s="240"/>
      <c r="F1706" s="240"/>
      <c r="G1706" s="241"/>
    </row>
    <row r="1707" spans="1:7" s="242" customFormat="1" ht="15">
      <c r="A1707" s="236"/>
      <c r="B1707" s="237"/>
      <c r="C1707" s="238"/>
      <c r="D1707" s="239"/>
      <c r="E1707" s="240"/>
      <c r="F1707" s="240"/>
      <c r="G1707" s="241"/>
    </row>
    <row r="1708" spans="1:7" s="242" customFormat="1" ht="15">
      <c r="A1708" s="236"/>
      <c r="B1708" s="237"/>
      <c r="C1708" s="238"/>
      <c r="D1708" s="239"/>
      <c r="E1708" s="240"/>
      <c r="F1708" s="240"/>
      <c r="G1708" s="241"/>
    </row>
    <row r="1709" spans="1:7" s="242" customFormat="1" ht="15">
      <c r="A1709" s="236"/>
      <c r="B1709" s="237"/>
      <c r="C1709" s="238"/>
      <c r="D1709" s="239"/>
      <c r="E1709" s="240"/>
      <c r="F1709" s="240"/>
      <c r="G1709" s="241"/>
    </row>
    <row r="1710" spans="1:7" s="242" customFormat="1" ht="15">
      <c r="A1710" s="236"/>
      <c r="B1710" s="237"/>
      <c r="C1710" s="238"/>
      <c r="D1710" s="239"/>
      <c r="E1710" s="240"/>
      <c r="F1710" s="240"/>
      <c r="G1710" s="241"/>
    </row>
    <row r="1711" spans="1:7" s="242" customFormat="1" ht="15">
      <c r="A1711" s="236"/>
      <c r="B1711" s="237"/>
      <c r="C1711" s="238"/>
      <c r="D1711" s="239"/>
      <c r="E1711" s="240"/>
      <c r="F1711" s="240"/>
      <c r="G1711" s="241"/>
    </row>
    <row r="1712" spans="1:7" s="242" customFormat="1" ht="15">
      <c r="A1712" s="236"/>
      <c r="B1712" s="237"/>
      <c r="C1712" s="238"/>
      <c r="D1712" s="239"/>
      <c r="E1712" s="240"/>
      <c r="F1712" s="240"/>
      <c r="G1712" s="241"/>
    </row>
    <row r="1713" spans="1:7" s="242" customFormat="1" ht="15">
      <c r="A1713" s="236"/>
      <c r="B1713" s="237"/>
      <c r="C1713" s="238"/>
      <c r="D1713" s="239"/>
      <c r="E1713" s="240"/>
      <c r="F1713" s="240"/>
      <c r="G1713" s="241"/>
    </row>
    <row r="1714" spans="1:7" s="242" customFormat="1" ht="15">
      <c r="A1714" s="236"/>
      <c r="B1714" s="237"/>
      <c r="C1714" s="238"/>
      <c r="D1714" s="239"/>
      <c r="E1714" s="240"/>
      <c r="F1714" s="240"/>
      <c r="G1714" s="241"/>
    </row>
    <row r="1715" spans="1:7" s="242" customFormat="1" ht="15">
      <c r="A1715" s="236"/>
      <c r="B1715" s="237"/>
      <c r="C1715" s="238"/>
      <c r="D1715" s="239"/>
      <c r="E1715" s="240"/>
      <c r="F1715" s="240"/>
      <c r="G1715" s="241"/>
    </row>
    <row r="1716" spans="1:7" s="242" customFormat="1" ht="15">
      <c r="A1716" s="236"/>
      <c r="B1716" s="237"/>
      <c r="C1716" s="238"/>
      <c r="D1716" s="239"/>
      <c r="E1716" s="240"/>
      <c r="F1716" s="240"/>
      <c r="G1716" s="241"/>
    </row>
    <row r="1717" spans="1:7" s="242" customFormat="1" ht="15">
      <c r="A1717" s="236"/>
      <c r="B1717" s="237"/>
      <c r="C1717" s="238"/>
      <c r="D1717" s="239"/>
      <c r="E1717" s="240"/>
      <c r="F1717" s="240"/>
      <c r="G1717" s="241"/>
    </row>
    <row r="1718" spans="1:7" s="242" customFormat="1" ht="15">
      <c r="A1718" s="236"/>
      <c r="B1718" s="237"/>
      <c r="C1718" s="238"/>
      <c r="D1718" s="239"/>
      <c r="E1718" s="240"/>
      <c r="F1718" s="240"/>
      <c r="G1718" s="241"/>
    </row>
    <row r="1719" spans="1:7" s="242" customFormat="1" ht="15">
      <c r="A1719" s="236"/>
      <c r="B1719" s="237"/>
      <c r="C1719" s="238"/>
      <c r="D1719" s="239"/>
      <c r="E1719" s="240"/>
      <c r="F1719" s="240"/>
      <c r="G1719" s="241"/>
    </row>
    <row r="1720" spans="1:7" s="242" customFormat="1" ht="15">
      <c r="A1720" s="236"/>
      <c r="B1720" s="237"/>
      <c r="C1720" s="238"/>
      <c r="D1720" s="239"/>
      <c r="E1720" s="240"/>
      <c r="F1720" s="240"/>
      <c r="G1720" s="241"/>
    </row>
    <row r="1721" spans="1:7" s="242" customFormat="1" ht="15">
      <c r="A1721" s="236"/>
      <c r="B1721" s="237"/>
      <c r="C1721" s="238"/>
      <c r="D1721" s="239"/>
      <c r="E1721" s="240"/>
      <c r="F1721" s="240"/>
      <c r="G1721" s="241"/>
    </row>
    <row r="1722" spans="1:7" s="242" customFormat="1" ht="15">
      <c r="A1722" s="236"/>
      <c r="B1722" s="237"/>
      <c r="C1722" s="238"/>
      <c r="D1722" s="239"/>
      <c r="E1722" s="240"/>
      <c r="F1722" s="240"/>
      <c r="G1722" s="241"/>
    </row>
  </sheetData>
  <sheetProtection selectLockedCells="1" selectUnlockedCells="1"/>
  <autoFilter ref="A1:G549"/>
  <phoneticPr fontId="0" type="noConversion"/>
  <pageMargins left="0.39370078740157483" right="0.39370078740157483" top="0.59055118110236227" bottom="0.59055118110236227" header="0.11811023622047245" footer="0.19685039370078741"/>
  <pageSetup paperSize="9" scale="92" orientation="portrait" horizontalDpi="4294967294" r:id="rId1"/>
  <headerFooter alignWithMargins="0">
    <oddHeader>&amp;CRozpočet projektu</oddHeader>
    <oddFooter>&amp;L&amp;F/&amp;F
&amp;A&amp;C&amp;P/&amp;N&amp;R&amp;D &amp;T</oddFooter>
  </headerFooter>
  <rowBreaks count="2" manualBreakCount="2">
    <brk id="62" max="16383" man="1"/>
    <brk id="11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X124"/>
  <sheetViews>
    <sheetView zoomScale="75" zoomScaleNormal="75" workbookViewId="0">
      <selection activeCell="D2" sqref="D2"/>
    </sheetView>
  </sheetViews>
  <sheetFormatPr defaultRowHeight="12.75"/>
  <cols>
    <col min="1" max="1" width="7.85546875" style="29" customWidth="1"/>
    <col min="2" max="2" width="4.42578125" customWidth="1"/>
    <col min="3" max="3" width="10.5703125" style="20" customWidth="1"/>
    <col min="4" max="4" width="8" style="30" bestFit="1" customWidth="1"/>
    <col min="5" max="5" width="8" style="21" bestFit="1" customWidth="1"/>
    <col min="6" max="6" width="5" style="22" bestFit="1" customWidth="1"/>
    <col min="7" max="7" width="7.140625" style="22" customWidth="1"/>
    <col min="8" max="8" width="7.85546875" style="23" customWidth="1"/>
    <col min="9" max="9" width="11.7109375" style="24" customWidth="1"/>
    <col min="10" max="10" width="9.5703125" style="31" customWidth="1"/>
    <col min="11" max="11" width="7.28515625" style="32" customWidth="1"/>
    <col min="14" max="14" width="20" customWidth="1"/>
    <col min="15" max="15" width="16.85546875" customWidth="1"/>
    <col min="16" max="16" width="13.42578125" customWidth="1"/>
  </cols>
  <sheetData>
    <row r="1" spans="1:24">
      <c r="A1" s="11" t="s">
        <v>13</v>
      </c>
      <c r="B1" s="12" t="s">
        <v>14</v>
      </c>
      <c r="C1" s="12" t="s">
        <v>15</v>
      </c>
      <c r="D1" s="12" t="s">
        <v>16</v>
      </c>
      <c r="E1" s="11" t="s">
        <v>17</v>
      </c>
      <c r="F1" s="11" t="s">
        <v>18</v>
      </c>
      <c r="G1" s="11" t="s">
        <v>19</v>
      </c>
      <c r="H1" s="13" t="s">
        <v>20</v>
      </c>
      <c r="I1" s="14" t="s">
        <v>21</v>
      </c>
      <c r="J1" s="15" t="s">
        <v>22</v>
      </c>
      <c r="K1" s="16" t="s">
        <v>23</v>
      </c>
      <c r="L1" s="16"/>
      <c r="N1" s="99" t="s">
        <v>1087</v>
      </c>
      <c r="P1" t="s">
        <v>206</v>
      </c>
    </row>
    <row r="2" spans="1:24">
      <c r="B2" s="20"/>
      <c r="C2" s="277" t="s">
        <v>30</v>
      </c>
      <c r="D2" s="22"/>
      <c r="E2" s="22"/>
      <c r="G2" s="22" t="s">
        <v>1090</v>
      </c>
      <c r="I2" s="23"/>
      <c r="J2" s="24"/>
      <c r="K2" s="31"/>
      <c r="L2" s="32"/>
      <c r="N2" s="99" t="b">
        <f>G7&gt;AVERAGE($G$7:$G$124)*2</f>
        <v>0</v>
      </c>
      <c r="P2" s="27">
        <f>AVERAGE($G$7:$G$124)</f>
        <v>1039.0169491525423</v>
      </c>
    </row>
    <row r="3" spans="1:24">
      <c r="B3" s="20"/>
      <c r="C3" s="277" t="s">
        <v>52</v>
      </c>
      <c r="D3" s="22"/>
      <c r="E3" s="22"/>
      <c r="G3" s="22" t="s">
        <v>1091</v>
      </c>
      <c r="I3" s="23"/>
      <c r="J3" s="24"/>
      <c r="K3" s="31"/>
      <c r="L3" s="32"/>
    </row>
    <row r="4" spans="1:24">
      <c r="B4" s="20"/>
    </row>
    <row r="5" spans="1:24">
      <c r="B5" s="20"/>
    </row>
    <row r="6" spans="1:24">
      <c r="A6" s="11" t="s">
        <v>13</v>
      </c>
      <c r="B6" s="12" t="s">
        <v>14</v>
      </c>
      <c r="C6" s="12" t="s">
        <v>15</v>
      </c>
      <c r="D6" s="12" t="s">
        <v>16</v>
      </c>
      <c r="E6" s="11" t="s">
        <v>17</v>
      </c>
      <c r="F6" s="11" t="s">
        <v>18</v>
      </c>
      <c r="G6" s="11" t="s">
        <v>19</v>
      </c>
      <c r="H6" s="13" t="s">
        <v>20</v>
      </c>
      <c r="I6" s="14" t="s">
        <v>21</v>
      </c>
      <c r="J6" s="15" t="s">
        <v>22</v>
      </c>
      <c r="K6" s="16" t="s">
        <v>23</v>
      </c>
      <c r="N6" s="11" t="s">
        <v>13</v>
      </c>
      <c r="O6" s="12" t="s">
        <v>14</v>
      </c>
      <c r="P6" s="12" t="s">
        <v>15</v>
      </c>
      <c r="Q6" s="12" t="s">
        <v>16</v>
      </c>
      <c r="R6" s="11" t="s">
        <v>17</v>
      </c>
      <c r="S6" s="11" t="s">
        <v>18</v>
      </c>
      <c r="T6" s="11" t="s">
        <v>19</v>
      </c>
      <c r="U6" s="13" t="s">
        <v>20</v>
      </c>
      <c r="V6" s="14" t="s">
        <v>21</v>
      </c>
      <c r="W6" s="15" t="s">
        <v>22</v>
      </c>
      <c r="X6" s="16" t="s">
        <v>23</v>
      </c>
    </row>
    <row r="7" spans="1:24">
      <c r="A7" s="18">
        <v>430690</v>
      </c>
      <c r="B7" s="102">
        <v>126</v>
      </c>
      <c r="C7" s="277" t="s">
        <v>35</v>
      </c>
      <c r="D7" s="277" t="s">
        <v>88</v>
      </c>
      <c r="E7" s="21" t="s">
        <v>28</v>
      </c>
      <c r="F7" s="22">
        <v>1</v>
      </c>
      <c r="G7" s="22">
        <v>32</v>
      </c>
      <c r="H7" s="23">
        <v>38182</v>
      </c>
      <c r="I7" s="24" t="s">
        <v>29</v>
      </c>
      <c r="J7" s="25" t="s">
        <v>30</v>
      </c>
      <c r="K7" s="26" t="s">
        <v>31</v>
      </c>
      <c r="N7" s="18">
        <v>430700</v>
      </c>
      <c r="O7" s="102">
        <v>119</v>
      </c>
      <c r="P7" s="277" t="s">
        <v>30</v>
      </c>
      <c r="Q7" s="277" t="s">
        <v>72</v>
      </c>
      <c r="R7" s="21" t="s">
        <v>24</v>
      </c>
      <c r="S7" s="22">
        <v>8</v>
      </c>
      <c r="T7" s="22">
        <v>560</v>
      </c>
      <c r="U7" s="23">
        <v>38325</v>
      </c>
      <c r="V7" s="24" t="s">
        <v>42</v>
      </c>
      <c r="W7" s="25" t="s">
        <v>30</v>
      </c>
      <c r="X7" s="26" t="s">
        <v>31</v>
      </c>
    </row>
    <row r="8" spans="1:24">
      <c r="A8" s="18">
        <v>410989</v>
      </c>
      <c r="B8" s="102">
        <v>104</v>
      </c>
      <c r="C8" s="277" t="s">
        <v>33</v>
      </c>
      <c r="D8" s="277" t="s">
        <v>75</v>
      </c>
      <c r="E8" s="21" t="s">
        <v>28</v>
      </c>
      <c r="F8" s="22">
        <v>3</v>
      </c>
      <c r="G8" s="22">
        <v>96</v>
      </c>
      <c r="H8" s="23">
        <v>38182</v>
      </c>
      <c r="I8" s="24" t="s">
        <v>29</v>
      </c>
      <c r="J8" s="25" t="s">
        <v>35</v>
      </c>
      <c r="K8" s="26" t="s">
        <v>36</v>
      </c>
      <c r="N8" s="18">
        <v>420903</v>
      </c>
      <c r="O8" s="102">
        <v>119</v>
      </c>
      <c r="P8" s="277" t="s">
        <v>30</v>
      </c>
      <c r="Q8" s="277" t="s">
        <v>72</v>
      </c>
      <c r="R8" s="21" t="s">
        <v>24</v>
      </c>
      <c r="S8" s="22">
        <v>10</v>
      </c>
      <c r="T8" s="22">
        <v>700</v>
      </c>
      <c r="U8" s="23">
        <v>38333</v>
      </c>
      <c r="V8" s="24" t="s">
        <v>25</v>
      </c>
      <c r="W8" s="25" t="s">
        <v>61</v>
      </c>
      <c r="X8" s="26" t="s">
        <v>62</v>
      </c>
    </row>
    <row r="9" spans="1:24">
      <c r="A9" s="18">
        <v>420889</v>
      </c>
      <c r="B9" s="102">
        <v>122</v>
      </c>
      <c r="C9" s="277" t="s">
        <v>52</v>
      </c>
      <c r="D9" s="277" t="s">
        <v>86</v>
      </c>
      <c r="E9" s="21" t="s">
        <v>28</v>
      </c>
      <c r="F9" s="22">
        <v>5</v>
      </c>
      <c r="G9" s="22">
        <v>160</v>
      </c>
      <c r="H9" s="23">
        <v>38215</v>
      </c>
      <c r="I9" s="24" t="s">
        <v>37</v>
      </c>
      <c r="J9" s="25" t="s">
        <v>38</v>
      </c>
      <c r="K9" s="26" t="s">
        <v>39</v>
      </c>
      <c r="N9" s="18">
        <v>460509</v>
      </c>
      <c r="O9" s="102">
        <v>119</v>
      </c>
      <c r="P9" s="277" t="s">
        <v>30</v>
      </c>
      <c r="Q9" s="277" t="s">
        <v>72</v>
      </c>
      <c r="R9" s="21" t="s">
        <v>24</v>
      </c>
      <c r="S9" s="22">
        <v>9</v>
      </c>
      <c r="T9" s="22">
        <v>630</v>
      </c>
      <c r="U9" s="23">
        <v>38340</v>
      </c>
      <c r="V9" s="24" t="s">
        <v>29</v>
      </c>
      <c r="W9" s="25" t="s">
        <v>41</v>
      </c>
      <c r="X9" s="26" t="s">
        <v>34</v>
      </c>
    </row>
    <row r="10" spans="1:24">
      <c r="A10" s="18">
        <v>460497</v>
      </c>
      <c r="B10" s="102">
        <v>126</v>
      </c>
      <c r="C10" s="277" t="s">
        <v>35</v>
      </c>
      <c r="D10" s="277" t="s">
        <v>88</v>
      </c>
      <c r="E10" s="21" t="s">
        <v>28</v>
      </c>
      <c r="F10" s="22">
        <v>1</v>
      </c>
      <c r="G10" s="22">
        <v>32</v>
      </c>
      <c r="H10" s="23">
        <v>38233</v>
      </c>
      <c r="I10" s="24" t="s">
        <v>40</v>
      </c>
      <c r="J10" s="25" t="s">
        <v>41</v>
      </c>
      <c r="K10" s="26" t="s">
        <v>34</v>
      </c>
      <c r="N10" s="18">
        <v>430702</v>
      </c>
      <c r="O10" s="102">
        <v>111</v>
      </c>
      <c r="P10" s="277" t="s">
        <v>52</v>
      </c>
      <c r="Q10" s="277" t="s">
        <v>83</v>
      </c>
      <c r="R10" s="21" t="s">
        <v>60</v>
      </c>
      <c r="S10" s="22">
        <v>13</v>
      </c>
      <c r="T10" s="22">
        <v>5330</v>
      </c>
      <c r="U10" s="23">
        <v>38328</v>
      </c>
      <c r="V10" s="24" t="s">
        <v>59</v>
      </c>
      <c r="W10" s="25" t="s">
        <v>33</v>
      </c>
      <c r="X10" s="26" t="s">
        <v>34</v>
      </c>
    </row>
    <row r="11" spans="1:24">
      <c r="A11" s="18">
        <v>460498</v>
      </c>
      <c r="B11" s="102">
        <v>111</v>
      </c>
      <c r="C11" s="277" t="s">
        <v>52</v>
      </c>
      <c r="D11" s="277" t="s">
        <v>83</v>
      </c>
      <c r="E11" s="21" t="s">
        <v>28</v>
      </c>
      <c r="F11" s="22">
        <v>2</v>
      </c>
      <c r="G11" s="22">
        <v>64</v>
      </c>
      <c r="H11" s="23">
        <v>38233</v>
      </c>
      <c r="I11" s="24" t="s">
        <v>32</v>
      </c>
      <c r="J11" s="25" t="s">
        <v>41</v>
      </c>
      <c r="K11" s="26" t="s">
        <v>34</v>
      </c>
      <c r="N11" s="18">
        <v>420913</v>
      </c>
      <c r="O11" s="102">
        <v>111</v>
      </c>
      <c r="P11" s="277" t="s">
        <v>52</v>
      </c>
      <c r="Q11" s="277" t="s">
        <v>83</v>
      </c>
      <c r="R11" s="21" t="s">
        <v>60</v>
      </c>
      <c r="S11" s="22">
        <v>13</v>
      </c>
      <c r="T11" s="22">
        <v>5330</v>
      </c>
      <c r="U11" s="23">
        <v>38343</v>
      </c>
      <c r="V11" s="24" t="s">
        <v>37</v>
      </c>
      <c r="W11" s="25" t="s">
        <v>61</v>
      </c>
      <c r="X11" s="26" t="s">
        <v>62</v>
      </c>
    </row>
    <row r="12" spans="1:24">
      <c r="A12" s="18">
        <v>420890</v>
      </c>
      <c r="B12" s="102">
        <v>101</v>
      </c>
      <c r="C12" s="277" t="s">
        <v>52</v>
      </c>
      <c r="D12" s="277" t="s">
        <v>81</v>
      </c>
      <c r="E12" s="21" t="s">
        <v>28</v>
      </c>
      <c r="F12" s="22">
        <v>1</v>
      </c>
      <c r="G12" s="22">
        <v>29</v>
      </c>
      <c r="H12" s="23">
        <v>38233</v>
      </c>
      <c r="I12" s="24" t="s">
        <v>37</v>
      </c>
      <c r="J12" s="25" t="s">
        <v>38</v>
      </c>
      <c r="K12" s="26" t="s">
        <v>39</v>
      </c>
      <c r="N12" s="18">
        <v>460510</v>
      </c>
      <c r="O12" s="102">
        <v>122</v>
      </c>
      <c r="P12" s="277" t="s">
        <v>52</v>
      </c>
      <c r="Q12" s="277" t="s">
        <v>86</v>
      </c>
      <c r="R12" s="21" t="s">
        <v>60</v>
      </c>
      <c r="S12" s="22">
        <v>17</v>
      </c>
      <c r="T12" s="22">
        <v>5270</v>
      </c>
      <c r="U12" s="23">
        <v>38341</v>
      </c>
      <c r="V12" s="24" t="s">
        <v>59</v>
      </c>
      <c r="W12" s="25" t="s">
        <v>41</v>
      </c>
      <c r="X12" s="26" t="s">
        <v>34</v>
      </c>
    </row>
    <row r="13" spans="1:24">
      <c r="A13" s="18">
        <v>420891</v>
      </c>
      <c r="B13" s="102">
        <v>100</v>
      </c>
      <c r="C13" s="277" t="s">
        <v>33</v>
      </c>
      <c r="D13" s="277" t="s">
        <v>77</v>
      </c>
      <c r="E13" s="21" t="s">
        <v>28</v>
      </c>
      <c r="F13" s="22">
        <v>1</v>
      </c>
      <c r="G13" s="22">
        <v>29</v>
      </c>
      <c r="H13" s="23">
        <v>38233</v>
      </c>
      <c r="I13" s="24" t="s">
        <v>37</v>
      </c>
      <c r="J13" s="25" t="s">
        <v>38</v>
      </c>
      <c r="K13" s="26" t="s">
        <v>39</v>
      </c>
      <c r="N13" s="18">
        <v>420919</v>
      </c>
      <c r="O13" s="102">
        <v>102</v>
      </c>
      <c r="P13" s="277" t="s">
        <v>52</v>
      </c>
      <c r="Q13" s="277" t="s">
        <v>82</v>
      </c>
      <c r="R13" s="21" t="s">
        <v>60</v>
      </c>
      <c r="S13" s="22">
        <v>17</v>
      </c>
      <c r="T13" s="22">
        <v>6970</v>
      </c>
      <c r="U13" s="23">
        <v>38349</v>
      </c>
      <c r="V13" s="24" t="s">
        <v>51</v>
      </c>
      <c r="W13" s="25" t="s">
        <v>47</v>
      </c>
      <c r="X13" s="26" t="s">
        <v>48</v>
      </c>
    </row>
    <row r="14" spans="1:24">
      <c r="A14" s="18">
        <v>460495</v>
      </c>
      <c r="B14" s="102">
        <v>115</v>
      </c>
      <c r="C14" s="277" t="s">
        <v>74</v>
      </c>
      <c r="D14" s="277" t="s">
        <v>79</v>
      </c>
      <c r="E14" s="21" t="s">
        <v>28</v>
      </c>
      <c r="F14" s="22">
        <v>3</v>
      </c>
      <c r="G14" s="22">
        <v>87</v>
      </c>
      <c r="H14" s="23">
        <v>38233</v>
      </c>
      <c r="I14" s="24" t="s">
        <v>42</v>
      </c>
      <c r="J14" s="25" t="s">
        <v>43</v>
      </c>
      <c r="K14" s="26" t="s">
        <v>44</v>
      </c>
      <c r="N14" s="18">
        <v>440031</v>
      </c>
      <c r="O14" s="102">
        <v>102</v>
      </c>
      <c r="P14" s="277" t="s">
        <v>52</v>
      </c>
      <c r="Q14" s="277" t="s">
        <v>82</v>
      </c>
      <c r="R14" s="21" t="s">
        <v>60</v>
      </c>
      <c r="S14" s="22">
        <v>17</v>
      </c>
      <c r="T14" s="22">
        <v>5270</v>
      </c>
      <c r="U14" s="23">
        <v>38348</v>
      </c>
      <c r="V14" s="24" t="s">
        <v>37</v>
      </c>
      <c r="W14" s="25" t="s">
        <v>43</v>
      </c>
      <c r="X14" s="26" t="s">
        <v>44</v>
      </c>
    </row>
    <row r="15" spans="1:24">
      <c r="A15" s="18">
        <v>420892</v>
      </c>
      <c r="B15" s="102">
        <v>104</v>
      </c>
      <c r="C15" s="277" t="s">
        <v>33</v>
      </c>
      <c r="D15" s="277" t="s">
        <v>75</v>
      </c>
      <c r="E15" s="21" t="s">
        <v>28</v>
      </c>
      <c r="F15" s="22">
        <v>5</v>
      </c>
      <c r="G15" s="22">
        <v>160</v>
      </c>
      <c r="H15" s="23">
        <v>38235</v>
      </c>
      <c r="I15" s="24" t="s">
        <v>46</v>
      </c>
      <c r="J15" s="25" t="s">
        <v>47</v>
      </c>
      <c r="K15" s="26" t="s">
        <v>48</v>
      </c>
      <c r="N15" s="18">
        <v>430703</v>
      </c>
      <c r="O15" s="102">
        <v>125</v>
      </c>
      <c r="P15" s="277" t="s">
        <v>30</v>
      </c>
      <c r="Q15" s="277" t="s">
        <v>87</v>
      </c>
      <c r="R15" s="21" t="s">
        <v>49</v>
      </c>
      <c r="S15" s="22">
        <v>17</v>
      </c>
      <c r="T15" s="22">
        <v>765</v>
      </c>
      <c r="U15" s="23">
        <v>38333</v>
      </c>
      <c r="V15" s="24" t="s">
        <v>59</v>
      </c>
      <c r="W15" s="25" t="s">
        <v>33</v>
      </c>
      <c r="X15" s="26" t="s">
        <v>34</v>
      </c>
    </row>
    <row r="16" spans="1:24">
      <c r="A16" s="18">
        <v>460499</v>
      </c>
      <c r="B16" s="102">
        <v>115</v>
      </c>
      <c r="C16" s="277" t="s">
        <v>74</v>
      </c>
      <c r="D16" s="277" t="s">
        <v>79</v>
      </c>
      <c r="E16" s="21" t="s">
        <v>28</v>
      </c>
      <c r="F16" s="22">
        <v>1</v>
      </c>
      <c r="G16" s="22">
        <v>29</v>
      </c>
      <c r="H16" s="23">
        <v>38241</v>
      </c>
      <c r="I16" s="24" t="s">
        <v>32</v>
      </c>
      <c r="J16" s="25" t="s">
        <v>41</v>
      </c>
      <c r="K16" s="26" t="s">
        <v>34</v>
      </c>
      <c r="N16" s="18">
        <v>430704</v>
      </c>
      <c r="O16" s="102">
        <v>118</v>
      </c>
      <c r="P16" s="277" t="s">
        <v>30</v>
      </c>
      <c r="Q16" s="277" t="s">
        <v>71</v>
      </c>
      <c r="R16" s="21" t="s">
        <v>49</v>
      </c>
      <c r="S16" s="22">
        <v>13</v>
      </c>
      <c r="T16" s="22">
        <v>585</v>
      </c>
      <c r="U16" s="23">
        <v>38333</v>
      </c>
      <c r="V16" s="24" t="s">
        <v>59</v>
      </c>
      <c r="W16" s="25" t="s">
        <v>33</v>
      </c>
      <c r="X16" s="26" t="s">
        <v>34</v>
      </c>
    </row>
    <row r="17" spans="1:24">
      <c r="A17" s="18">
        <v>420894</v>
      </c>
      <c r="B17" s="102">
        <v>115</v>
      </c>
      <c r="C17" s="277" t="s">
        <v>74</v>
      </c>
      <c r="D17" s="277" t="s">
        <v>79</v>
      </c>
      <c r="E17" s="21" t="s">
        <v>28</v>
      </c>
      <c r="F17" s="22">
        <v>5</v>
      </c>
      <c r="G17" s="22">
        <v>145</v>
      </c>
      <c r="H17" s="23">
        <v>38258</v>
      </c>
      <c r="I17" s="24" t="s">
        <v>25</v>
      </c>
      <c r="J17" s="25" t="s">
        <v>52</v>
      </c>
      <c r="K17" s="26" t="s">
        <v>53</v>
      </c>
      <c r="N17" s="18"/>
      <c r="O17" s="102"/>
      <c r="P17" s="277"/>
      <c r="Q17" s="277"/>
      <c r="R17" s="21"/>
      <c r="S17" s="22"/>
      <c r="T17" s="22"/>
      <c r="U17" s="23"/>
      <c r="V17" s="24"/>
      <c r="W17" s="25"/>
      <c r="X17" s="26"/>
    </row>
    <row r="18" spans="1:24">
      <c r="A18" s="18">
        <v>420895</v>
      </c>
      <c r="B18" s="102">
        <v>104</v>
      </c>
      <c r="C18" s="277" t="s">
        <v>33</v>
      </c>
      <c r="D18" s="277" t="s">
        <v>75</v>
      </c>
      <c r="E18" s="21" t="s">
        <v>28</v>
      </c>
      <c r="F18" s="22">
        <v>3</v>
      </c>
      <c r="G18" s="22">
        <v>87</v>
      </c>
      <c r="H18" s="23">
        <v>38259</v>
      </c>
      <c r="I18" s="24" t="s">
        <v>25</v>
      </c>
      <c r="J18" s="25" t="s">
        <v>52</v>
      </c>
      <c r="K18" s="26" t="s">
        <v>53</v>
      </c>
      <c r="N18" s="18"/>
      <c r="O18" s="102"/>
      <c r="P18" s="277"/>
      <c r="Q18" s="277"/>
      <c r="R18" s="21"/>
      <c r="S18" s="22"/>
      <c r="T18" s="22"/>
      <c r="U18" s="23"/>
      <c r="V18" s="24"/>
      <c r="W18" s="25"/>
      <c r="X18" s="26"/>
    </row>
    <row r="19" spans="1:24">
      <c r="A19" s="18">
        <v>420899</v>
      </c>
      <c r="B19" s="102">
        <v>104</v>
      </c>
      <c r="C19" s="277" t="s">
        <v>33</v>
      </c>
      <c r="D19" s="277" t="s">
        <v>75</v>
      </c>
      <c r="E19" s="21" t="s">
        <v>24</v>
      </c>
      <c r="F19" s="22">
        <v>18</v>
      </c>
      <c r="G19" s="22">
        <v>1260</v>
      </c>
      <c r="H19" s="23">
        <v>38307</v>
      </c>
      <c r="I19" s="24" t="s">
        <v>25</v>
      </c>
      <c r="J19" s="25" t="s">
        <v>52</v>
      </c>
      <c r="K19" s="26" t="s">
        <v>53</v>
      </c>
      <c r="N19" s="18"/>
      <c r="O19" s="102"/>
      <c r="P19" s="277"/>
      <c r="Q19" s="277"/>
      <c r="R19" s="21"/>
      <c r="S19" s="22"/>
      <c r="T19" s="22"/>
      <c r="U19" s="23"/>
      <c r="V19" s="24"/>
      <c r="W19" s="25"/>
      <c r="X19" s="26"/>
    </row>
    <row r="20" spans="1:24">
      <c r="A20" s="18">
        <v>460502</v>
      </c>
      <c r="B20" s="102">
        <v>107</v>
      </c>
      <c r="C20" s="277" t="s">
        <v>74</v>
      </c>
      <c r="D20" s="277" t="s">
        <v>78</v>
      </c>
      <c r="E20" s="21" t="s">
        <v>28</v>
      </c>
      <c r="F20" s="22">
        <v>30</v>
      </c>
      <c r="G20" s="22">
        <v>870</v>
      </c>
      <c r="H20" s="23">
        <v>38285</v>
      </c>
      <c r="I20" s="24" t="s">
        <v>40</v>
      </c>
      <c r="J20" s="25" t="s">
        <v>41</v>
      </c>
      <c r="K20" s="26" t="s">
        <v>34</v>
      </c>
      <c r="N20" s="18"/>
      <c r="O20" s="102"/>
      <c r="P20" s="277"/>
      <c r="Q20" s="277"/>
      <c r="R20" s="21"/>
      <c r="S20" s="22"/>
      <c r="T20" s="22"/>
      <c r="U20" s="23"/>
      <c r="V20" s="24"/>
      <c r="W20" s="25"/>
      <c r="X20" s="26"/>
    </row>
    <row r="21" spans="1:24">
      <c r="A21" s="18">
        <v>440021</v>
      </c>
      <c r="B21" s="102">
        <v>111</v>
      </c>
      <c r="C21" s="277" t="s">
        <v>52</v>
      </c>
      <c r="D21" s="277" t="s">
        <v>83</v>
      </c>
      <c r="E21" s="21" t="s">
        <v>66</v>
      </c>
      <c r="F21" s="22">
        <v>5</v>
      </c>
      <c r="G21" s="22">
        <v>190</v>
      </c>
      <c r="H21" s="23">
        <v>38340</v>
      </c>
      <c r="I21" s="24" t="s">
        <v>42</v>
      </c>
      <c r="J21" s="25" t="s">
        <v>65</v>
      </c>
      <c r="K21" s="26" t="s">
        <v>56</v>
      </c>
    </row>
    <row r="22" spans="1:24">
      <c r="A22" s="18">
        <v>440022</v>
      </c>
      <c r="B22" s="102">
        <v>101</v>
      </c>
      <c r="C22" s="277" t="s">
        <v>52</v>
      </c>
      <c r="D22" s="277" t="s">
        <v>81</v>
      </c>
      <c r="E22" s="21" t="s">
        <v>66</v>
      </c>
      <c r="F22" s="22">
        <v>1</v>
      </c>
      <c r="G22" s="22">
        <v>38</v>
      </c>
      <c r="H22" s="23">
        <v>38340</v>
      </c>
      <c r="I22" s="24" t="s">
        <v>42</v>
      </c>
      <c r="J22" s="25" t="s">
        <v>65</v>
      </c>
      <c r="K22" s="26" t="s">
        <v>56</v>
      </c>
      <c r="M22" s="27"/>
    </row>
    <row r="23" spans="1:24">
      <c r="A23" s="18">
        <v>420900</v>
      </c>
      <c r="B23" s="102">
        <v>101</v>
      </c>
      <c r="C23" s="277" t="s">
        <v>52</v>
      </c>
      <c r="D23" s="277" t="s">
        <v>81</v>
      </c>
      <c r="E23" s="21" t="s">
        <v>60</v>
      </c>
      <c r="F23" s="22">
        <v>8</v>
      </c>
      <c r="G23" s="22">
        <v>3280</v>
      </c>
      <c r="H23" s="23">
        <v>38317</v>
      </c>
      <c r="I23" s="24" t="s">
        <v>25</v>
      </c>
      <c r="J23" s="25" t="s">
        <v>61</v>
      </c>
      <c r="K23" s="26" t="s">
        <v>62</v>
      </c>
    </row>
    <row r="24" spans="1:24">
      <c r="A24" s="18">
        <v>440024</v>
      </c>
      <c r="B24" s="102">
        <v>111</v>
      </c>
      <c r="C24" s="277" t="s">
        <v>52</v>
      </c>
      <c r="D24" s="277" t="s">
        <v>83</v>
      </c>
      <c r="E24" s="21" t="s">
        <v>66</v>
      </c>
      <c r="F24" s="22">
        <v>3</v>
      </c>
      <c r="G24" s="22">
        <v>114</v>
      </c>
      <c r="H24" s="23">
        <v>38340</v>
      </c>
      <c r="I24" s="24" t="s">
        <v>37</v>
      </c>
      <c r="J24" s="25" t="s">
        <v>65</v>
      </c>
      <c r="K24" s="26" t="s">
        <v>56</v>
      </c>
    </row>
    <row r="25" spans="1:24">
      <c r="A25" s="18">
        <v>440025</v>
      </c>
      <c r="B25" s="102">
        <v>122</v>
      </c>
      <c r="C25" s="277" t="s">
        <v>52</v>
      </c>
      <c r="D25" s="277" t="s">
        <v>86</v>
      </c>
      <c r="E25" s="21" t="s">
        <v>66</v>
      </c>
      <c r="F25" s="22">
        <v>2</v>
      </c>
      <c r="G25" s="22">
        <v>76</v>
      </c>
      <c r="H25" s="23">
        <v>38340</v>
      </c>
      <c r="I25" s="24" t="s">
        <v>37</v>
      </c>
      <c r="J25" s="25" t="s">
        <v>65</v>
      </c>
      <c r="K25" s="26" t="s">
        <v>56</v>
      </c>
    </row>
    <row r="26" spans="1:24">
      <c r="A26" s="18">
        <v>440026</v>
      </c>
      <c r="B26" s="102">
        <v>102</v>
      </c>
      <c r="C26" s="277" t="s">
        <v>52</v>
      </c>
      <c r="D26" s="277" t="s">
        <v>82</v>
      </c>
      <c r="E26" s="21" t="s">
        <v>66</v>
      </c>
      <c r="F26" s="22">
        <v>1</v>
      </c>
      <c r="G26" s="22">
        <v>38</v>
      </c>
      <c r="H26" s="23">
        <v>38340</v>
      </c>
      <c r="I26" s="24" t="s">
        <v>37</v>
      </c>
      <c r="J26" s="25" t="s">
        <v>43</v>
      </c>
      <c r="K26" s="26" t="s">
        <v>44</v>
      </c>
    </row>
    <row r="27" spans="1:24">
      <c r="A27" s="18">
        <v>430707</v>
      </c>
      <c r="B27" s="102">
        <v>107</v>
      </c>
      <c r="C27" s="277" t="s">
        <v>74</v>
      </c>
      <c r="D27" s="277" t="s">
        <v>78</v>
      </c>
      <c r="E27" s="21" t="s">
        <v>66</v>
      </c>
      <c r="F27" s="22">
        <v>1</v>
      </c>
      <c r="G27" s="22">
        <v>39</v>
      </c>
      <c r="H27" s="23">
        <v>38348</v>
      </c>
      <c r="I27" s="24" t="s">
        <v>37</v>
      </c>
      <c r="J27" s="25" t="s">
        <v>30</v>
      </c>
      <c r="K27" s="26" t="s">
        <v>31</v>
      </c>
    </row>
    <row r="28" spans="1:24">
      <c r="A28" s="18">
        <v>440032</v>
      </c>
      <c r="B28" s="102">
        <v>125</v>
      </c>
      <c r="C28" s="277" t="s">
        <v>30</v>
      </c>
      <c r="D28" s="277" t="s">
        <v>87</v>
      </c>
      <c r="E28" s="21" t="s">
        <v>66</v>
      </c>
      <c r="F28" s="22">
        <v>3</v>
      </c>
      <c r="G28" s="22">
        <v>114</v>
      </c>
      <c r="H28" s="23">
        <v>38349</v>
      </c>
      <c r="I28" s="24" t="s">
        <v>32</v>
      </c>
      <c r="J28" s="25" t="s">
        <v>43</v>
      </c>
      <c r="K28" s="26" t="s">
        <v>44</v>
      </c>
    </row>
    <row r="29" spans="1:24">
      <c r="A29" s="18">
        <v>420886</v>
      </c>
      <c r="B29" s="102">
        <v>100</v>
      </c>
      <c r="C29" s="277" t="s">
        <v>33</v>
      </c>
      <c r="D29" s="277" t="s">
        <v>77</v>
      </c>
      <c r="E29" s="21" t="s">
        <v>24</v>
      </c>
      <c r="F29" s="22">
        <v>11</v>
      </c>
      <c r="G29" s="22">
        <v>715</v>
      </c>
      <c r="H29" s="23">
        <v>38172</v>
      </c>
      <c r="I29" s="24" t="s">
        <v>25</v>
      </c>
      <c r="J29" s="25" t="s">
        <v>26</v>
      </c>
      <c r="K29" s="26" t="s">
        <v>27</v>
      </c>
    </row>
    <row r="30" spans="1:24">
      <c r="A30" s="18">
        <v>420887</v>
      </c>
      <c r="B30" s="102">
        <v>100</v>
      </c>
      <c r="C30" s="277" t="s">
        <v>33</v>
      </c>
      <c r="D30" s="277" t="s">
        <v>77</v>
      </c>
      <c r="E30" s="21" t="s">
        <v>24</v>
      </c>
      <c r="F30" s="22">
        <v>9</v>
      </c>
      <c r="G30" s="22">
        <v>585</v>
      </c>
      <c r="H30" s="23">
        <v>38173</v>
      </c>
      <c r="I30" s="24" t="s">
        <v>25</v>
      </c>
      <c r="J30" s="25" t="s">
        <v>26</v>
      </c>
      <c r="K30" s="26" t="s">
        <v>27</v>
      </c>
    </row>
    <row r="31" spans="1:24">
      <c r="A31" s="18">
        <v>420888</v>
      </c>
      <c r="B31" s="102">
        <v>100</v>
      </c>
      <c r="C31" s="277" t="s">
        <v>33</v>
      </c>
      <c r="D31" s="277" t="s">
        <v>77</v>
      </c>
      <c r="E31" s="21" t="s">
        <v>24</v>
      </c>
      <c r="F31" s="22">
        <v>15</v>
      </c>
      <c r="G31" s="22">
        <v>975</v>
      </c>
      <c r="H31" s="23">
        <v>38175</v>
      </c>
      <c r="I31" s="24" t="s">
        <v>25</v>
      </c>
      <c r="J31" s="25" t="s">
        <v>26</v>
      </c>
      <c r="K31" s="26" t="s">
        <v>27</v>
      </c>
    </row>
    <row r="32" spans="1:24">
      <c r="A32" s="18">
        <v>430691</v>
      </c>
      <c r="B32" s="102">
        <v>104</v>
      </c>
      <c r="C32" s="277" t="s">
        <v>33</v>
      </c>
      <c r="D32" s="277" t="s">
        <v>75</v>
      </c>
      <c r="E32" s="21" t="s">
        <v>24</v>
      </c>
      <c r="F32" s="22">
        <v>7</v>
      </c>
      <c r="G32" s="22">
        <v>455</v>
      </c>
      <c r="H32" s="23">
        <v>38182</v>
      </c>
      <c r="I32" s="24" t="s">
        <v>32</v>
      </c>
      <c r="J32" s="25" t="s">
        <v>33</v>
      </c>
      <c r="K32" s="26" t="s">
        <v>34</v>
      </c>
    </row>
    <row r="33" spans="1:11">
      <c r="A33" s="18">
        <v>430692</v>
      </c>
      <c r="B33" s="102">
        <v>104</v>
      </c>
      <c r="C33" s="277" t="s">
        <v>33</v>
      </c>
      <c r="D33" s="277" t="s">
        <v>75</v>
      </c>
      <c r="E33" s="21" t="s">
        <v>24</v>
      </c>
      <c r="F33" s="22">
        <v>9</v>
      </c>
      <c r="G33" s="22">
        <v>630</v>
      </c>
      <c r="H33" s="23">
        <v>38237</v>
      </c>
      <c r="I33" s="24" t="s">
        <v>25</v>
      </c>
      <c r="J33" s="25" t="s">
        <v>30</v>
      </c>
      <c r="K33" s="26" t="s">
        <v>31</v>
      </c>
    </row>
    <row r="34" spans="1:11">
      <c r="A34" s="18">
        <v>460500</v>
      </c>
      <c r="B34" s="102">
        <v>101</v>
      </c>
      <c r="C34" s="277" t="s">
        <v>52</v>
      </c>
      <c r="D34" s="277" t="s">
        <v>81</v>
      </c>
      <c r="E34" s="21" t="s">
        <v>24</v>
      </c>
      <c r="F34" s="22">
        <v>9</v>
      </c>
      <c r="G34" s="22">
        <v>630</v>
      </c>
      <c r="H34" s="23">
        <v>38241</v>
      </c>
      <c r="I34" s="24" t="s">
        <v>32</v>
      </c>
      <c r="J34" s="25" t="s">
        <v>41</v>
      </c>
      <c r="K34" s="26" t="s">
        <v>34</v>
      </c>
    </row>
    <row r="35" spans="1:11">
      <c r="A35" s="29">
        <v>410990</v>
      </c>
      <c r="B35" s="102">
        <v>101</v>
      </c>
      <c r="C35" s="277" t="s">
        <v>52</v>
      </c>
      <c r="D35" s="277" t="s">
        <v>81</v>
      </c>
      <c r="E35" s="21" t="s">
        <v>24</v>
      </c>
      <c r="F35" s="22">
        <v>16</v>
      </c>
      <c r="G35" s="22">
        <v>1040</v>
      </c>
      <c r="H35" s="23">
        <v>38279</v>
      </c>
      <c r="I35" s="24" t="s">
        <v>40</v>
      </c>
      <c r="J35" s="25" t="s">
        <v>55</v>
      </c>
      <c r="K35" s="26" t="s">
        <v>56</v>
      </c>
    </row>
    <row r="36" spans="1:11">
      <c r="A36" s="18">
        <v>481013</v>
      </c>
      <c r="B36" s="102">
        <v>100</v>
      </c>
      <c r="C36" s="277" t="s">
        <v>33</v>
      </c>
      <c r="D36" s="277" t="s">
        <v>77</v>
      </c>
      <c r="E36" s="21" t="s">
        <v>24</v>
      </c>
      <c r="F36" s="22">
        <v>11</v>
      </c>
      <c r="G36" s="22">
        <v>715</v>
      </c>
      <c r="H36" s="23">
        <v>38282</v>
      </c>
      <c r="I36" s="24" t="s">
        <v>29</v>
      </c>
      <c r="J36" s="25" t="s">
        <v>41</v>
      </c>
      <c r="K36" s="26" t="s">
        <v>34</v>
      </c>
    </row>
    <row r="37" spans="1:11">
      <c r="A37" s="18">
        <v>460501</v>
      </c>
      <c r="B37" s="102">
        <v>100</v>
      </c>
      <c r="C37" s="277" t="s">
        <v>33</v>
      </c>
      <c r="D37" s="277" t="s">
        <v>77</v>
      </c>
      <c r="E37" s="21" t="s">
        <v>24</v>
      </c>
      <c r="F37" s="22">
        <v>11</v>
      </c>
      <c r="G37" s="22">
        <v>715</v>
      </c>
      <c r="H37" s="23">
        <v>38284</v>
      </c>
      <c r="I37" s="24" t="s">
        <v>37</v>
      </c>
      <c r="J37" s="25" t="s">
        <v>41</v>
      </c>
      <c r="K37" s="26" t="s">
        <v>34</v>
      </c>
    </row>
    <row r="38" spans="1:11">
      <c r="A38" s="18">
        <v>440012</v>
      </c>
      <c r="B38" s="102">
        <v>115</v>
      </c>
      <c r="C38" s="277" t="s">
        <v>74</v>
      </c>
      <c r="D38" s="277" t="s">
        <v>79</v>
      </c>
      <c r="E38" s="21" t="s">
        <v>24</v>
      </c>
      <c r="F38" s="22">
        <v>3</v>
      </c>
      <c r="G38" s="22">
        <v>195</v>
      </c>
      <c r="H38" s="23">
        <v>38286</v>
      </c>
      <c r="I38" s="24" t="s">
        <v>42</v>
      </c>
      <c r="J38" s="25" t="s">
        <v>33</v>
      </c>
      <c r="K38" s="26" t="s">
        <v>34</v>
      </c>
    </row>
    <row r="39" spans="1:11">
      <c r="A39" s="18">
        <v>420908</v>
      </c>
      <c r="B39" s="102">
        <v>115</v>
      </c>
      <c r="C39" s="277" t="s">
        <v>74</v>
      </c>
      <c r="D39" s="277" t="s">
        <v>79</v>
      </c>
      <c r="E39" s="21" t="s">
        <v>60</v>
      </c>
      <c r="F39" s="22">
        <v>10</v>
      </c>
      <c r="G39" s="22">
        <v>4100</v>
      </c>
      <c r="H39" s="23">
        <v>38340</v>
      </c>
      <c r="I39" s="24" t="s">
        <v>25</v>
      </c>
      <c r="J39" s="25" t="s">
        <v>61</v>
      </c>
      <c r="K39" s="26" t="s">
        <v>62</v>
      </c>
    </row>
    <row r="40" spans="1:11">
      <c r="A40" s="18">
        <v>420911</v>
      </c>
      <c r="B40" s="102">
        <v>100</v>
      </c>
      <c r="C40" s="277" t="s">
        <v>33</v>
      </c>
      <c r="D40" s="277" t="s">
        <v>77</v>
      </c>
      <c r="E40" s="21" t="s">
        <v>60</v>
      </c>
      <c r="F40" s="22">
        <v>17</v>
      </c>
      <c r="G40" s="22">
        <v>6970</v>
      </c>
      <c r="H40" s="23">
        <v>38342</v>
      </c>
      <c r="I40" s="24" t="s">
        <v>25</v>
      </c>
      <c r="J40" s="25" t="s">
        <v>61</v>
      </c>
      <c r="K40" s="26" t="s">
        <v>62</v>
      </c>
    </row>
    <row r="41" spans="1:11">
      <c r="A41" s="18">
        <v>420901</v>
      </c>
      <c r="B41" s="102">
        <v>111</v>
      </c>
      <c r="C41" s="277" t="s">
        <v>52</v>
      </c>
      <c r="D41" s="277" t="s">
        <v>83</v>
      </c>
      <c r="E41" s="21" t="s">
        <v>24</v>
      </c>
      <c r="F41" s="22">
        <v>8</v>
      </c>
      <c r="G41" s="22">
        <v>560</v>
      </c>
      <c r="H41" s="23">
        <v>38320</v>
      </c>
      <c r="I41" s="24" t="s">
        <v>25</v>
      </c>
      <c r="J41" s="25" t="s">
        <v>61</v>
      </c>
      <c r="K41" s="26" t="s">
        <v>62</v>
      </c>
    </row>
    <row r="42" spans="1:11">
      <c r="A42" s="18">
        <v>430699</v>
      </c>
      <c r="B42" s="102">
        <v>115</v>
      </c>
      <c r="C42" s="277" t="s">
        <v>74</v>
      </c>
      <c r="D42" s="277" t="s">
        <v>79</v>
      </c>
      <c r="E42" s="21" t="s">
        <v>24</v>
      </c>
      <c r="F42" s="22">
        <v>10</v>
      </c>
      <c r="G42" s="22">
        <v>700</v>
      </c>
      <c r="H42" s="23">
        <v>38324</v>
      </c>
      <c r="I42" s="24" t="s">
        <v>59</v>
      </c>
      <c r="J42" s="25" t="s">
        <v>30</v>
      </c>
      <c r="K42" s="26" t="s">
        <v>31</v>
      </c>
    </row>
    <row r="43" spans="1:11">
      <c r="A43" s="18">
        <v>430700</v>
      </c>
      <c r="B43" s="102">
        <v>119</v>
      </c>
      <c r="C43" s="277" t="s">
        <v>30</v>
      </c>
      <c r="D43" s="277" t="s">
        <v>72</v>
      </c>
      <c r="E43" s="21" t="s">
        <v>24</v>
      </c>
      <c r="F43" s="22">
        <v>8</v>
      </c>
      <c r="G43" s="22">
        <v>560</v>
      </c>
      <c r="H43" s="23">
        <v>38325</v>
      </c>
      <c r="I43" s="24" t="s">
        <v>42</v>
      </c>
      <c r="J43" s="25" t="s">
        <v>30</v>
      </c>
      <c r="K43" s="26" t="s">
        <v>31</v>
      </c>
    </row>
    <row r="44" spans="1:11">
      <c r="A44" s="18">
        <v>420903</v>
      </c>
      <c r="B44" s="102">
        <v>119</v>
      </c>
      <c r="C44" s="277" t="s">
        <v>30</v>
      </c>
      <c r="D44" s="277" t="s">
        <v>72</v>
      </c>
      <c r="E44" s="21" t="s">
        <v>24</v>
      </c>
      <c r="F44" s="22">
        <v>10</v>
      </c>
      <c r="G44" s="22">
        <v>700</v>
      </c>
      <c r="H44" s="23">
        <v>38333</v>
      </c>
      <c r="I44" s="24" t="s">
        <v>25</v>
      </c>
      <c r="J44" s="25" t="s">
        <v>61</v>
      </c>
      <c r="K44" s="26" t="s">
        <v>62</v>
      </c>
    </row>
    <row r="45" spans="1:11">
      <c r="A45" s="18">
        <v>460509</v>
      </c>
      <c r="B45" s="102">
        <v>119</v>
      </c>
      <c r="C45" s="277" t="s">
        <v>30</v>
      </c>
      <c r="D45" s="277" t="s">
        <v>72</v>
      </c>
      <c r="E45" s="21" t="s">
        <v>24</v>
      </c>
      <c r="F45" s="22">
        <v>9</v>
      </c>
      <c r="G45" s="22">
        <v>630</v>
      </c>
      <c r="H45" s="23">
        <v>38340</v>
      </c>
      <c r="I45" s="24" t="s">
        <v>29</v>
      </c>
      <c r="J45" s="25" t="s">
        <v>41</v>
      </c>
      <c r="K45" s="26" t="s">
        <v>34</v>
      </c>
    </row>
    <row r="46" spans="1:11">
      <c r="A46" s="18">
        <v>430708</v>
      </c>
      <c r="B46" s="102">
        <v>119</v>
      </c>
      <c r="C46" s="277" t="s">
        <v>30</v>
      </c>
      <c r="D46" s="277" t="s">
        <v>72</v>
      </c>
      <c r="E46" s="21" t="s">
        <v>24</v>
      </c>
      <c r="F46" s="22">
        <v>7</v>
      </c>
      <c r="G46" s="22">
        <v>490</v>
      </c>
      <c r="H46" s="23">
        <v>38352</v>
      </c>
      <c r="I46" s="24" t="s">
        <v>37</v>
      </c>
      <c r="J46" s="25" t="s">
        <v>30</v>
      </c>
      <c r="K46" s="26" t="s">
        <v>31</v>
      </c>
    </row>
    <row r="47" spans="1:11">
      <c r="A47" s="18">
        <v>430695</v>
      </c>
      <c r="B47" s="102">
        <v>119</v>
      </c>
      <c r="C47" s="277" t="s">
        <v>30</v>
      </c>
      <c r="D47" s="277" t="s">
        <v>72</v>
      </c>
      <c r="E47" s="21" t="s">
        <v>54</v>
      </c>
      <c r="F47" s="22">
        <v>21</v>
      </c>
      <c r="G47" s="22">
        <v>399</v>
      </c>
      <c r="H47" s="23">
        <v>38261</v>
      </c>
      <c r="I47" s="24" t="s">
        <v>32</v>
      </c>
      <c r="J47" s="25" t="s">
        <v>33</v>
      </c>
      <c r="K47" s="26" t="s">
        <v>34</v>
      </c>
    </row>
    <row r="48" spans="1:11">
      <c r="A48" s="18">
        <v>440009</v>
      </c>
      <c r="B48" s="102">
        <v>119</v>
      </c>
      <c r="C48" s="277" t="s">
        <v>30</v>
      </c>
      <c r="D48" s="277" t="s">
        <v>72</v>
      </c>
      <c r="E48" s="21" t="s">
        <v>54</v>
      </c>
      <c r="F48" s="22">
        <v>11</v>
      </c>
      <c r="G48" s="22">
        <v>209</v>
      </c>
      <c r="H48" s="23">
        <v>38276</v>
      </c>
      <c r="I48" s="24" t="s">
        <v>42</v>
      </c>
      <c r="J48" s="25" t="s">
        <v>33</v>
      </c>
      <c r="K48" s="26" t="s">
        <v>34</v>
      </c>
    </row>
    <row r="49" spans="1:11">
      <c r="A49" s="18">
        <v>440013</v>
      </c>
      <c r="B49" s="102">
        <v>119</v>
      </c>
      <c r="C49" s="277" t="s">
        <v>30</v>
      </c>
      <c r="D49" s="277" t="s">
        <v>72</v>
      </c>
      <c r="E49" s="21" t="s">
        <v>54</v>
      </c>
      <c r="F49" s="22">
        <v>1</v>
      </c>
      <c r="G49" s="22">
        <v>19</v>
      </c>
      <c r="H49" s="23">
        <v>38292</v>
      </c>
      <c r="I49" s="24" t="s">
        <v>42</v>
      </c>
      <c r="J49" s="25" t="s">
        <v>33</v>
      </c>
      <c r="K49" s="26" t="s">
        <v>34</v>
      </c>
    </row>
    <row r="50" spans="1:11">
      <c r="A50" s="18">
        <v>440015</v>
      </c>
      <c r="B50" s="102">
        <v>126</v>
      </c>
      <c r="C50" s="277" t="s">
        <v>35</v>
      </c>
      <c r="D50" s="277" t="s">
        <v>88</v>
      </c>
      <c r="E50" s="21" t="s">
        <v>54</v>
      </c>
      <c r="F50" s="22">
        <v>3</v>
      </c>
      <c r="G50" s="22">
        <v>57</v>
      </c>
      <c r="H50" s="23">
        <v>38313</v>
      </c>
      <c r="I50" s="24" t="s">
        <v>42</v>
      </c>
      <c r="J50" s="25" t="s">
        <v>33</v>
      </c>
      <c r="K50" s="26" t="s">
        <v>34</v>
      </c>
    </row>
    <row r="51" spans="1:11">
      <c r="A51" s="18">
        <v>481015</v>
      </c>
      <c r="B51" s="102">
        <v>100</v>
      </c>
      <c r="C51" s="277" t="s">
        <v>33</v>
      </c>
      <c r="D51" s="277" t="s">
        <v>77</v>
      </c>
      <c r="E51" s="21" t="s">
        <v>54</v>
      </c>
      <c r="F51" s="22">
        <v>2</v>
      </c>
      <c r="G51" s="22">
        <v>42</v>
      </c>
      <c r="H51" s="23">
        <v>38324</v>
      </c>
      <c r="I51" s="24" t="s">
        <v>46</v>
      </c>
      <c r="J51" s="25" t="s">
        <v>41</v>
      </c>
      <c r="K51" s="26" t="s">
        <v>34</v>
      </c>
    </row>
    <row r="52" spans="1:11">
      <c r="A52" s="18">
        <v>481016</v>
      </c>
      <c r="B52" s="102">
        <v>122</v>
      </c>
      <c r="C52" s="277" t="s">
        <v>52</v>
      </c>
      <c r="D52" s="277" t="s">
        <v>86</v>
      </c>
      <c r="E52" s="21" t="s">
        <v>54</v>
      </c>
      <c r="F52" s="22">
        <v>6</v>
      </c>
      <c r="G52" s="22">
        <v>126</v>
      </c>
      <c r="H52" s="23">
        <v>38324</v>
      </c>
      <c r="I52" s="24" t="s">
        <v>29</v>
      </c>
      <c r="J52" s="25" t="s">
        <v>41</v>
      </c>
      <c r="K52" s="26" t="s">
        <v>34</v>
      </c>
    </row>
    <row r="53" spans="1:11">
      <c r="A53" s="18">
        <v>440018</v>
      </c>
      <c r="B53" s="102">
        <v>115</v>
      </c>
      <c r="C53" s="277" t="s">
        <v>74</v>
      </c>
      <c r="D53" s="277" t="s">
        <v>79</v>
      </c>
      <c r="E53" s="21" t="s">
        <v>54</v>
      </c>
      <c r="F53" s="22">
        <v>3</v>
      </c>
      <c r="G53" s="22">
        <v>60</v>
      </c>
      <c r="H53" s="23">
        <v>38333</v>
      </c>
      <c r="I53" s="24" t="s">
        <v>59</v>
      </c>
      <c r="J53" s="25" t="s">
        <v>43</v>
      </c>
      <c r="K53" s="26" t="s">
        <v>44</v>
      </c>
    </row>
    <row r="54" spans="1:11">
      <c r="A54" s="18">
        <v>420907</v>
      </c>
      <c r="B54" s="102">
        <v>122</v>
      </c>
      <c r="C54" s="277" t="s">
        <v>52</v>
      </c>
      <c r="D54" s="277" t="s">
        <v>86</v>
      </c>
      <c r="E54" s="21" t="s">
        <v>54</v>
      </c>
      <c r="F54" s="22">
        <v>8</v>
      </c>
      <c r="G54" s="22">
        <v>168</v>
      </c>
      <c r="H54" s="23">
        <v>38339</v>
      </c>
      <c r="I54" s="24" t="s">
        <v>37</v>
      </c>
      <c r="J54" s="25" t="s">
        <v>61</v>
      </c>
      <c r="K54" s="26" t="s">
        <v>62</v>
      </c>
    </row>
    <row r="55" spans="1:11">
      <c r="A55" s="18">
        <v>440019</v>
      </c>
      <c r="B55" s="102">
        <v>111</v>
      </c>
      <c r="C55" s="277" t="s">
        <v>52</v>
      </c>
      <c r="D55" s="277" t="s">
        <v>83</v>
      </c>
      <c r="E55" s="21" t="s">
        <v>54</v>
      </c>
      <c r="F55" s="22">
        <v>17</v>
      </c>
      <c r="G55" s="22">
        <v>357</v>
      </c>
      <c r="H55" s="23">
        <v>38340</v>
      </c>
      <c r="I55" s="24" t="s">
        <v>42</v>
      </c>
      <c r="J55" s="25" t="s">
        <v>65</v>
      </c>
      <c r="K55" s="26" t="s">
        <v>56</v>
      </c>
    </row>
    <row r="56" spans="1:11">
      <c r="A56" s="18">
        <v>440020</v>
      </c>
      <c r="B56" s="102">
        <v>120</v>
      </c>
      <c r="C56" s="277" t="s">
        <v>52</v>
      </c>
      <c r="D56" s="277" t="s">
        <v>85</v>
      </c>
      <c r="E56" s="21" t="s">
        <v>54</v>
      </c>
      <c r="F56" s="22">
        <v>10</v>
      </c>
      <c r="G56" s="22">
        <v>210</v>
      </c>
      <c r="H56" s="23">
        <v>38340</v>
      </c>
      <c r="I56" s="24" t="s">
        <v>42</v>
      </c>
      <c r="J56" s="25" t="s">
        <v>65</v>
      </c>
      <c r="K56" s="26" t="s">
        <v>56</v>
      </c>
    </row>
    <row r="57" spans="1:11">
      <c r="A57" s="18">
        <v>460514</v>
      </c>
      <c r="B57" s="102">
        <v>120</v>
      </c>
      <c r="C57" s="277" t="s">
        <v>52</v>
      </c>
      <c r="D57" s="277" t="s">
        <v>85</v>
      </c>
      <c r="E57" s="21" t="s">
        <v>67</v>
      </c>
      <c r="F57" s="22">
        <v>43</v>
      </c>
      <c r="G57" s="22">
        <v>3010</v>
      </c>
      <c r="H57" s="23">
        <v>38350</v>
      </c>
      <c r="I57" s="24" t="s">
        <v>32</v>
      </c>
      <c r="J57" s="25" t="s">
        <v>41</v>
      </c>
      <c r="K57" s="26" t="s">
        <v>34</v>
      </c>
    </row>
    <row r="58" spans="1:11">
      <c r="A58" s="18">
        <v>460519</v>
      </c>
      <c r="B58" s="102">
        <v>107</v>
      </c>
      <c r="C58" s="277" t="s">
        <v>74</v>
      </c>
      <c r="D58" s="277" t="s">
        <v>78</v>
      </c>
      <c r="E58" s="21" t="s">
        <v>67</v>
      </c>
      <c r="F58" s="22">
        <v>2</v>
      </c>
      <c r="G58" s="22">
        <v>140</v>
      </c>
      <c r="H58" s="23">
        <v>38352</v>
      </c>
      <c r="I58" s="24" t="s">
        <v>40</v>
      </c>
      <c r="J58" s="25" t="s">
        <v>41</v>
      </c>
      <c r="K58" s="26" t="s">
        <v>34</v>
      </c>
    </row>
    <row r="59" spans="1:11">
      <c r="A59" s="18">
        <v>420896</v>
      </c>
      <c r="B59" s="102">
        <v>115</v>
      </c>
      <c r="C59" s="277" t="s">
        <v>74</v>
      </c>
      <c r="D59" s="277" t="s">
        <v>79</v>
      </c>
      <c r="E59" s="21" t="s">
        <v>57</v>
      </c>
      <c r="F59" s="22">
        <v>3</v>
      </c>
      <c r="G59" s="22">
        <v>135</v>
      </c>
      <c r="H59" s="23">
        <v>38289</v>
      </c>
      <c r="I59" s="24" t="s">
        <v>25</v>
      </c>
      <c r="J59" s="25" t="s">
        <v>52</v>
      </c>
      <c r="K59" s="26" t="s">
        <v>53</v>
      </c>
    </row>
    <row r="60" spans="1:11">
      <c r="A60" s="18">
        <v>420897</v>
      </c>
      <c r="B60" s="102">
        <v>107</v>
      </c>
      <c r="C60" s="277" t="s">
        <v>74</v>
      </c>
      <c r="D60" s="277" t="s">
        <v>78</v>
      </c>
      <c r="E60" s="21" t="s">
        <v>57</v>
      </c>
      <c r="F60" s="22">
        <v>3</v>
      </c>
      <c r="G60" s="22">
        <v>135</v>
      </c>
      <c r="H60" s="23">
        <v>38289</v>
      </c>
      <c r="I60" s="24" t="s">
        <v>25</v>
      </c>
      <c r="J60" s="25" t="s">
        <v>52</v>
      </c>
      <c r="K60" s="26" t="s">
        <v>53</v>
      </c>
    </row>
    <row r="61" spans="1:11">
      <c r="A61" s="18">
        <v>420898</v>
      </c>
      <c r="B61" s="102">
        <v>107</v>
      </c>
      <c r="C61" s="277" t="s">
        <v>74</v>
      </c>
      <c r="D61" s="277" t="s">
        <v>78</v>
      </c>
      <c r="E61" s="21" t="s">
        <v>57</v>
      </c>
      <c r="F61" s="22">
        <v>5</v>
      </c>
      <c r="G61" s="22">
        <v>225</v>
      </c>
      <c r="H61" s="23">
        <v>38306</v>
      </c>
      <c r="I61" s="24" t="s">
        <v>25</v>
      </c>
      <c r="J61" s="25" t="s">
        <v>52</v>
      </c>
      <c r="K61" s="26" t="s">
        <v>53</v>
      </c>
    </row>
    <row r="62" spans="1:11">
      <c r="A62" s="18">
        <v>460503</v>
      </c>
      <c r="B62" s="102">
        <v>107</v>
      </c>
      <c r="C62" s="277" t="s">
        <v>74</v>
      </c>
      <c r="D62" s="277" t="s">
        <v>78</v>
      </c>
      <c r="E62" s="21" t="s">
        <v>57</v>
      </c>
      <c r="F62" s="22">
        <v>3</v>
      </c>
      <c r="G62" s="22">
        <v>135</v>
      </c>
      <c r="H62" s="23">
        <v>38314</v>
      </c>
      <c r="I62" s="24" t="s">
        <v>40</v>
      </c>
      <c r="J62" s="25" t="s">
        <v>41</v>
      </c>
      <c r="K62" s="26" t="s">
        <v>34</v>
      </c>
    </row>
    <row r="63" spans="1:11">
      <c r="A63" s="18">
        <v>460504</v>
      </c>
      <c r="B63" s="102">
        <v>118</v>
      </c>
      <c r="C63" s="277" t="s">
        <v>30</v>
      </c>
      <c r="D63" s="277" t="s">
        <v>71</v>
      </c>
      <c r="E63" s="21" t="s">
        <v>57</v>
      </c>
      <c r="F63" s="22">
        <v>5</v>
      </c>
      <c r="G63" s="22">
        <v>225</v>
      </c>
      <c r="H63" s="23">
        <v>38315</v>
      </c>
      <c r="I63" s="24" t="s">
        <v>42</v>
      </c>
      <c r="J63" s="25" t="s">
        <v>41</v>
      </c>
      <c r="K63" s="26" t="s">
        <v>34</v>
      </c>
    </row>
    <row r="64" spans="1:11">
      <c r="A64" s="18">
        <v>460505</v>
      </c>
      <c r="B64" s="102">
        <v>125</v>
      </c>
      <c r="C64" s="277" t="s">
        <v>30</v>
      </c>
      <c r="D64" s="277" t="s">
        <v>87</v>
      </c>
      <c r="E64" s="21" t="s">
        <v>57</v>
      </c>
      <c r="F64" s="22">
        <v>10</v>
      </c>
      <c r="G64" s="22">
        <v>450</v>
      </c>
      <c r="H64" s="23">
        <v>38315</v>
      </c>
      <c r="I64" s="24" t="s">
        <v>46</v>
      </c>
      <c r="J64" s="25" t="s">
        <v>41</v>
      </c>
      <c r="K64" s="26" t="s">
        <v>34</v>
      </c>
    </row>
    <row r="65" spans="1:11">
      <c r="A65" s="18">
        <v>460506</v>
      </c>
      <c r="B65" s="102">
        <v>104</v>
      </c>
      <c r="C65" s="277" t="s">
        <v>33</v>
      </c>
      <c r="D65" s="277" t="s">
        <v>75</v>
      </c>
      <c r="E65" s="21" t="s">
        <v>57</v>
      </c>
      <c r="F65" s="22">
        <v>5</v>
      </c>
      <c r="G65" s="22">
        <v>225</v>
      </c>
      <c r="H65" s="23">
        <v>38315</v>
      </c>
      <c r="I65" s="24" t="s">
        <v>46</v>
      </c>
      <c r="J65" s="25" t="s">
        <v>41</v>
      </c>
      <c r="K65" s="26" t="s">
        <v>34</v>
      </c>
    </row>
    <row r="66" spans="1:11">
      <c r="A66" s="18">
        <v>460507</v>
      </c>
      <c r="B66" s="102">
        <v>104</v>
      </c>
      <c r="C66" s="277" t="s">
        <v>33</v>
      </c>
      <c r="D66" s="277" t="s">
        <v>75</v>
      </c>
      <c r="E66" s="21" t="s">
        <v>57</v>
      </c>
      <c r="F66" s="22">
        <v>5</v>
      </c>
      <c r="G66" s="22">
        <v>225</v>
      </c>
      <c r="H66" s="23">
        <v>38315</v>
      </c>
      <c r="I66" s="24" t="s">
        <v>59</v>
      </c>
      <c r="J66" s="25" t="s">
        <v>41</v>
      </c>
      <c r="K66" s="26" t="s">
        <v>34</v>
      </c>
    </row>
    <row r="67" spans="1:11">
      <c r="A67" s="18">
        <v>481014</v>
      </c>
      <c r="B67" s="102">
        <v>104</v>
      </c>
      <c r="C67" s="277" t="s">
        <v>33</v>
      </c>
      <c r="D67" s="277" t="s">
        <v>75</v>
      </c>
      <c r="E67" s="21" t="s">
        <v>57</v>
      </c>
      <c r="F67" s="22">
        <v>5</v>
      </c>
      <c r="G67" s="22">
        <v>225</v>
      </c>
      <c r="H67" s="23">
        <v>38320</v>
      </c>
      <c r="I67" s="24" t="s">
        <v>40</v>
      </c>
      <c r="J67" s="25" t="s">
        <v>63</v>
      </c>
      <c r="K67" s="26" t="s">
        <v>64</v>
      </c>
    </row>
    <row r="68" spans="1:11">
      <c r="A68" s="18">
        <v>460508</v>
      </c>
      <c r="B68" s="102">
        <v>105</v>
      </c>
      <c r="C68" s="277" t="s">
        <v>65</v>
      </c>
      <c r="D68" s="277" t="s">
        <v>68</v>
      </c>
      <c r="E68" s="21" t="s">
        <v>57</v>
      </c>
      <c r="F68" s="22">
        <v>4</v>
      </c>
      <c r="G68" s="22">
        <v>188</v>
      </c>
      <c r="H68" s="23">
        <v>38332</v>
      </c>
      <c r="I68" s="24" t="s">
        <v>37</v>
      </c>
      <c r="J68" s="25" t="s">
        <v>41</v>
      </c>
      <c r="K68" s="26" t="s">
        <v>34</v>
      </c>
    </row>
    <row r="69" spans="1:11">
      <c r="A69" s="18">
        <v>420904</v>
      </c>
      <c r="B69" s="102">
        <v>104</v>
      </c>
      <c r="C69" s="277" t="s">
        <v>33</v>
      </c>
      <c r="D69" s="277" t="s">
        <v>75</v>
      </c>
      <c r="E69" s="21" t="s">
        <v>57</v>
      </c>
      <c r="F69" s="22">
        <v>5</v>
      </c>
      <c r="G69" s="22">
        <v>235</v>
      </c>
      <c r="H69" s="23">
        <v>38334</v>
      </c>
      <c r="I69" s="24" t="s">
        <v>25</v>
      </c>
      <c r="J69" s="25" t="s">
        <v>61</v>
      </c>
      <c r="K69" s="26" t="s">
        <v>62</v>
      </c>
    </row>
    <row r="70" spans="1:11">
      <c r="A70" s="18">
        <v>420905</v>
      </c>
      <c r="B70" s="102">
        <v>107</v>
      </c>
      <c r="C70" s="277" t="s">
        <v>74</v>
      </c>
      <c r="D70" s="277" t="s">
        <v>78</v>
      </c>
      <c r="E70" s="21" t="s">
        <v>57</v>
      </c>
      <c r="F70" s="22">
        <v>3</v>
      </c>
      <c r="G70" s="22">
        <v>141</v>
      </c>
      <c r="H70" s="23">
        <v>38334</v>
      </c>
      <c r="I70" s="24" t="s">
        <v>37</v>
      </c>
      <c r="J70" s="25" t="s">
        <v>61</v>
      </c>
      <c r="K70" s="26" t="s">
        <v>62</v>
      </c>
    </row>
    <row r="71" spans="1:11">
      <c r="A71" s="18">
        <v>420906</v>
      </c>
      <c r="B71" s="102">
        <v>101</v>
      </c>
      <c r="C71" s="277" t="s">
        <v>52</v>
      </c>
      <c r="D71" s="277" t="s">
        <v>81</v>
      </c>
      <c r="E71" s="21" t="s">
        <v>57</v>
      </c>
      <c r="F71" s="22">
        <v>5</v>
      </c>
      <c r="G71" s="22">
        <v>235</v>
      </c>
      <c r="H71" s="23">
        <v>38339</v>
      </c>
      <c r="I71" s="24" t="s">
        <v>37</v>
      </c>
      <c r="J71" s="25" t="s">
        <v>61</v>
      </c>
      <c r="K71" s="26" t="s">
        <v>62</v>
      </c>
    </row>
    <row r="72" spans="1:11">
      <c r="A72" s="18">
        <v>440030</v>
      </c>
      <c r="B72" s="102">
        <v>104</v>
      </c>
      <c r="C72" s="277" t="s">
        <v>33</v>
      </c>
      <c r="D72" s="277" t="s">
        <v>75</v>
      </c>
      <c r="E72" s="21" t="s">
        <v>57</v>
      </c>
      <c r="F72" s="22">
        <v>4</v>
      </c>
      <c r="G72" s="22">
        <v>188</v>
      </c>
      <c r="H72" s="23">
        <v>38341</v>
      </c>
      <c r="I72" s="24" t="s">
        <v>37</v>
      </c>
      <c r="J72" s="25" t="s">
        <v>43</v>
      </c>
      <c r="K72" s="26" t="s">
        <v>44</v>
      </c>
    </row>
    <row r="73" spans="1:11">
      <c r="A73" s="18">
        <v>410991</v>
      </c>
      <c r="B73" s="102">
        <v>122</v>
      </c>
      <c r="C73" s="277" t="s">
        <v>52</v>
      </c>
      <c r="D73" s="277" t="s">
        <v>86</v>
      </c>
      <c r="E73" s="21" t="s">
        <v>57</v>
      </c>
      <c r="F73" s="22">
        <v>3</v>
      </c>
      <c r="G73" s="22">
        <v>141</v>
      </c>
      <c r="H73" s="23">
        <v>38341</v>
      </c>
      <c r="I73" s="24" t="s">
        <v>29</v>
      </c>
      <c r="J73" s="25" t="s">
        <v>35</v>
      </c>
      <c r="K73" s="26" t="s">
        <v>36</v>
      </c>
    </row>
    <row r="74" spans="1:11">
      <c r="A74" s="18">
        <v>440029</v>
      </c>
      <c r="B74" s="102">
        <v>122</v>
      </c>
      <c r="C74" s="277" t="s">
        <v>52</v>
      </c>
      <c r="D74" s="277" t="s">
        <v>86</v>
      </c>
      <c r="E74" s="21" t="s">
        <v>57</v>
      </c>
      <c r="F74" s="22">
        <v>3</v>
      </c>
      <c r="G74" s="22">
        <v>141</v>
      </c>
      <c r="H74" s="23">
        <v>38341</v>
      </c>
      <c r="I74" s="24" t="s">
        <v>29</v>
      </c>
      <c r="J74" s="25" t="s">
        <v>35</v>
      </c>
      <c r="K74" s="26" t="s">
        <v>36</v>
      </c>
    </row>
    <row r="75" spans="1:11">
      <c r="A75" s="18">
        <v>420909</v>
      </c>
      <c r="B75" s="102">
        <v>111</v>
      </c>
      <c r="C75" s="277" t="s">
        <v>52</v>
      </c>
      <c r="D75" s="277" t="s">
        <v>83</v>
      </c>
      <c r="E75" s="21" t="s">
        <v>57</v>
      </c>
      <c r="F75" s="22">
        <v>3</v>
      </c>
      <c r="G75" s="22">
        <v>141</v>
      </c>
      <c r="H75" s="23">
        <v>38341</v>
      </c>
      <c r="I75" s="24" t="s">
        <v>51</v>
      </c>
      <c r="J75" s="25" t="s">
        <v>52</v>
      </c>
      <c r="K75" s="26" t="s">
        <v>53</v>
      </c>
    </row>
    <row r="76" spans="1:11">
      <c r="A76" s="18">
        <v>430706</v>
      </c>
      <c r="B76" s="102">
        <v>111</v>
      </c>
      <c r="C76" s="277" t="s">
        <v>52</v>
      </c>
      <c r="D76" s="277" t="s">
        <v>83</v>
      </c>
      <c r="E76" s="21" t="s">
        <v>57</v>
      </c>
      <c r="F76" s="22">
        <v>3</v>
      </c>
      <c r="G76" s="22">
        <v>141</v>
      </c>
      <c r="H76" s="23">
        <v>38346</v>
      </c>
      <c r="I76" s="24" t="s">
        <v>32</v>
      </c>
      <c r="J76" s="25" t="s">
        <v>33</v>
      </c>
      <c r="K76" s="26" t="s">
        <v>34</v>
      </c>
    </row>
    <row r="77" spans="1:11">
      <c r="A77" s="18">
        <v>420914</v>
      </c>
      <c r="B77" s="102">
        <v>115</v>
      </c>
      <c r="C77" s="277" t="s">
        <v>74</v>
      </c>
      <c r="D77" s="277" t="s">
        <v>79</v>
      </c>
      <c r="E77" s="21" t="s">
        <v>57</v>
      </c>
      <c r="F77" s="22">
        <v>3</v>
      </c>
      <c r="G77" s="22">
        <v>141</v>
      </c>
      <c r="H77" s="23">
        <v>38346</v>
      </c>
      <c r="I77" s="24" t="s">
        <v>51</v>
      </c>
      <c r="J77" s="25" t="s">
        <v>52</v>
      </c>
      <c r="K77" s="26" t="s">
        <v>53</v>
      </c>
    </row>
    <row r="78" spans="1:11">
      <c r="A78" s="18">
        <v>460512</v>
      </c>
      <c r="B78" s="102">
        <v>119</v>
      </c>
      <c r="C78" s="277" t="s">
        <v>30</v>
      </c>
      <c r="D78" s="277" t="s">
        <v>72</v>
      </c>
      <c r="E78" s="21" t="s">
        <v>57</v>
      </c>
      <c r="F78" s="22">
        <v>5</v>
      </c>
      <c r="G78" s="22">
        <v>235</v>
      </c>
      <c r="H78" s="23">
        <v>38348</v>
      </c>
      <c r="I78" s="24" t="s">
        <v>40</v>
      </c>
      <c r="J78" s="25" t="s">
        <v>41</v>
      </c>
      <c r="K78" s="26" t="s">
        <v>34</v>
      </c>
    </row>
    <row r="79" spans="1:11">
      <c r="A79" s="18">
        <v>420915</v>
      </c>
      <c r="B79" s="102">
        <v>119</v>
      </c>
      <c r="C79" s="277" t="s">
        <v>30</v>
      </c>
      <c r="D79" s="277" t="s">
        <v>72</v>
      </c>
      <c r="E79" s="21" t="s">
        <v>57</v>
      </c>
      <c r="F79" s="22">
        <v>5</v>
      </c>
      <c r="G79" s="22">
        <v>235</v>
      </c>
      <c r="H79" s="23">
        <v>38348</v>
      </c>
      <c r="I79" s="24" t="s">
        <v>51</v>
      </c>
      <c r="J79" s="25" t="s">
        <v>52</v>
      </c>
      <c r="K79" s="26" t="s">
        <v>53</v>
      </c>
    </row>
    <row r="80" spans="1:11">
      <c r="A80" s="18">
        <v>420918</v>
      </c>
      <c r="B80" s="102">
        <v>119</v>
      </c>
      <c r="C80" s="277" t="s">
        <v>30</v>
      </c>
      <c r="D80" s="277" t="s">
        <v>72</v>
      </c>
      <c r="E80" s="21" t="s">
        <v>57</v>
      </c>
      <c r="F80" s="22">
        <v>2</v>
      </c>
      <c r="G80" s="22">
        <v>94</v>
      </c>
      <c r="H80" s="23">
        <v>38349</v>
      </c>
      <c r="I80" s="24" t="s">
        <v>37</v>
      </c>
      <c r="J80" s="25" t="s">
        <v>61</v>
      </c>
      <c r="K80" s="26" t="s">
        <v>62</v>
      </c>
    </row>
    <row r="81" spans="1:11">
      <c r="A81" s="18">
        <v>460517</v>
      </c>
      <c r="B81" s="102">
        <v>119</v>
      </c>
      <c r="C81" s="277" t="s">
        <v>30</v>
      </c>
      <c r="D81" s="277" t="s">
        <v>72</v>
      </c>
      <c r="E81" s="21" t="s">
        <v>57</v>
      </c>
      <c r="F81" s="22">
        <v>5</v>
      </c>
      <c r="G81" s="22">
        <v>235</v>
      </c>
      <c r="H81" s="23">
        <v>38351</v>
      </c>
      <c r="I81" s="24" t="s">
        <v>42</v>
      </c>
      <c r="J81" s="25" t="s">
        <v>41</v>
      </c>
      <c r="K81" s="26" t="s">
        <v>34</v>
      </c>
    </row>
    <row r="82" spans="1:11">
      <c r="A82" s="18">
        <v>460518</v>
      </c>
      <c r="B82" s="102">
        <v>119</v>
      </c>
      <c r="C82" s="277" t="s">
        <v>30</v>
      </c>
      <c r="D82" s="277" t="s">
        <v>72</v>
      </c>
      <c r="E82" s="21" t="s">
        <v>57</v>
      </c>
      <c r="F82" s="22">
        <v>5</v>
      </c>
      <c r="G82" s="22">
        <v>235</v>
      </c>
      <c r="H82" s="23">
        <v>38351</v>
      </c>
      <c r="I82" s="24" t="s">
        <v>59</v>
      </c>
      <c r="J82" s="25" t="s">
        <v>41</v>
      </c>
      <c r="K82" s="26" t="s">
        <v>34</v>
      </c>
    </row>
    <row r="83" spans="1:11">
      <c r="A83" s="18">
        <v>420920</v>
      </c>
      <c r="B83" s="102">
        <v>119</v>
      </c>
      <c r="C83" s="277" t="s">
        <v>30</v>
      </c>
      <c r="D83" s="277" t="s">
        <v>72</v>
      </c>
      <c r="E83" s="21" t="s">
        <v>57</v>
      </c>
      <c r="F83" s="22">
        <v>5</v>
      </c>
      <c r="G83" s="22">
        <v>235</v>
      </c>
      <c r="H83" s="23">
        <v>38351</v>
      </c>
      <c r="I83" s="24" t="s">
        <v>25</v>
      </c>
      <c r="J83" s="25" t="s">
        <v>38</v>
      </c>
      <c r="K83" s="26" t="s">
        <v>39</v>
      </c>
    </row>
    <row r="84" spans="1:11">
      <c r="A84" s="18">
        <v>420921</v>
      </c>
      <c r="B84" s="102">
        <v>110</v>
      </c>
      <c r="C84" s="277" t="s">
        <v>65</v>
      </c>
      <c r="D84" s="277" t="s">
        <v>70</v>
      </c>
      <c r="E84" s="21" t="s">
        <v>57</v>
      </c>
      <c r="F84" s="22">
        <v>5</v>
      </c>
      <c r="G84" s="22">
        <v>235</v>
      </c>
      <c r="H84" s="23">
        <v>38351</v>
      </c>
      <c r="I84" s="24" t="s">
        <v>25</v>
      </c>
      <c r="J84" s="25" t="s">
        <v>38</v>
      </c>
      <c r="K84" s="26" t="s">
        <v>39</v>
      </c>
    </row>
    <row r="85" spans="1:11">
      <c r="A85" s="18">
        <v>420922</v>
      </c>
      <c r="B85" s="102">
        <v>110</v>
      </c>
      <c r="C85" s="277" t="s">
        <v>65</v>
      </c>
      <c r="D85" s="277" t="s">
        <v>70</v>
      </c>
      <c r="E85" s="21" t="s">
        <v>57</v>
      </c>
      <c r="F85" s="22">
        <v>5</v>
      </c>
      <c r="G85" s="22">
        <v>235</v>
      </c>
      <c r="H85" s="23">
        <v>38352</v>
      </c>
      <c r="I85" s="24" t="s">
        <v>25</v>
      </c>
      <c r="J85" s="25" t="s">
        <v>38</v>
      </c>
      <c r="K85" s="26" t="s">
        <v>39</v>
      </c>
    </row>
    <row r="86" spans="1:11">
      <c r="A86" s="18">
        <v>420912</v>
      </c>
      <c r="B86" s="102">
        <v>100</v>
      </c>
      <c r="C86" s="277" t="s">
        <v>33</v>
      </c>
      <c r="D86" s="277" t="s">
        <v>77</v>
      </c>
      <c r="E86" s="21" t="s">
        <v>60</v>
      </c>
      <c r="F86" s="22">
        <v>18</v>
      </c>
      <c r="G86" s="22">
        <v>7380</v>
      </c>
      <c r="H86" s="23">
        <v>38342</v>
      </c>
      <c r="I86" s="24" t="s">
        <v>25</v>
      </c>
      <c r="J86" s="25" t="s">
        <v>61</v>
      </c>
      <c r="K86" s="26" t="s">
        <v>62</v>
      </c>
    </row>
    <row r="87" spans="1:11">
      <c r="A87" s="18">
        <v>430698</v>
      </c>
      <c r="B87" s="102">
        <v>100</v>
      </c>
      <c r="C87" s="277" t="s">
        <v>33</v>
      </c>
      <c r="D87" s="277" t="s">
        <v>77</v>
      </c>
      <c r="E87" s="21" t="s">
        <v>60</v>
      </c>
      <c r="F87" s="22">
        <v>8</v>
      </c>
      <c r="G87" s="22">
        <v>2480</v>
      </c>
      <c r="H87" s="23">
        <v>38322</v>
      </c>
      <c r="I87" s="24" t="s">
        <v>46</v>
      </c>
      <c r="J87" s="25" t="s">
        <v>30</v>
      </c>
      <c r="K87" s="26" t="s">
        <v>31</v>
      </c>
    </row>
    <row r="88" spans="1:11">
      <c r="A88" s="18">
        <v>430701</v>
      </c>
      <c r="B88" s="102">
        <v>126</v>
      </c>
      <c r="C88" s="277" t="s">
        <v>35</v>
      </c>
      <c r="D88" s="277" t="s">
        <v>88</v>
      </c>
      <c r="E88" s="21" t="s">
        <v>60</v>
      </c>
      <c r="F88" s="22">
        <v>13</v>
      </c>
      <c r="G88" s="22">
        <v>5330</v>
      </c>
      <c r="H88" s="23">
        <v>38325</v>
      </c>
      <c r="I88" s="24" t="s">
        <v>37</v>
      </c>
      <c r="J88" s="25" t="s">
        <v>30</v>
      </c>
      <c r="K88" s="26" t="s">
        <v>31</v>
      </c>
    </row>
    <row r="89" spans="1:11">
      <c r="A89" s="18">
        <v>481017</v>
      </c>
      <c r="B89" s="102">
        <v>126</v>
      </c>
      <c r="C89" s="277" t="s">
        <v>35</v>
      </c>
      <c r="D89" s="277" t="s">
        <v>88</v>
      </c>
      <c r="E89" s="21" t="s">
        <v>60</v>
      </c>
      <c r="F89" s="22">
        <v>11</v>
      </c>
      <c r="G89" s="22">
        <v>3410</v>
      </c>
      <c r="H89" s="23">
        <v>38326</v>
      </c>
      <c r="I89" s="24" t="s">
        <v>37</v>
      </c>
      <c r="J89" s="25" t="s">
        <v>41</v>
      </c>
      <c r="K89" s="26" t="s">
        <v>34</v>
      </c>
    </row>
    <row r="90" spans="1:11">
      <c r="A90" s="18">
        <v>481018</v>
      </c>
      <c r="B90" s="102">
        <v>107</v>
      </c>
      <c r="C90" s="277" t="s">
        <v>74</v>
      </c>
      <c r="D90" s="277" t="s">
        <v>78</v>
      </c>
      <c r="E90" s="21" t="s">
        <v>60</v>
      </c>
      <c r="F90" s="22">
        <v>8</v>
      </c>
      <c r="G90" s="22">
        <v>3280</v>
      </c>
      <c r="H90" s="23">
        <v>38326</v>
      </c>
      <c r="I90" s="24" t="s">
        <v>29</v>
      </c>
      <c r="J90" s="25" t="s">
        <v>41</v>
      </c>
      <c r="K90" s="26" t="s">
        <v>34</v>
      </c>
    </row>
    <row r="91" spans="1:11">
      <c r="A91" s="18">
        <v>430702</v>
      </c>
      <c r="B91" s="102">
        <v>111</v>
      </c>
      <c r="C91" s="277" t="s">
        <v>52</v>
      </c>
      <c r="D91" s="277" t="s">
        <v>83</v>
      </c>
      <c r="E91" s="21" t="s">
        <v>60</v>
      </c>
      <c r="F91" s="22">
        <v>13</v>
      </c>
      <c r="G91" s="22">
        <v>5330</v>
      </c>
      <c r="H91" s="23">
        <v>38328</v>
      </c>
      <c r="I91" s="24" t="s">
        <v>59</v>
      </c>
      <c r="J91" s="25" t="s">
        <v>33</v>
      </c>
      <c r="K91" s="26" t="s">
        <v>34</v>
      </c>
    </row>
    <row r="92" spans="1:11">
      <c r="A92" s="18">
        <v>481020</v>
      </c>
      <c r="B92" s="102">
        <v>100</v>
      </c>
      <c r="C92" s="277" t="s">
        <v>33</v>
      </c>
      <c r="D92" s="277" t="s">
        <v>77</v>
      </c>
      <c r="E92" s="21" t="s">
        <v>60</v>
      </c>
      <c r="F92" s="22">
        <v>10</v>
      </c>
      <c r="G92" s="22">
        <v>3100</v>
      </c>
      <c r="H92" s="23">
        <v>38334</v>
      </c>
      <c r="I92" s="24" t="s">
        <v>40</v>
      </c>
      <c r="J92" s="25" t="s">
        <v>63</v>
      </c>
      <c r="K92" s="26" t="s">
        <v>64</v>
      </c>
    </row>
    <row r="93" spans="1:11">
      <c r="A93" s="18">
        <v>481019</v>
      </c>
      <c r="B93" s="102">
        <v>100</v>
      </c>
      <c r="C93" s="277" t="s">
        <v>33</v>
      </c>
      <c r="D93" s="277" t="s">
        <v>77</v>
      </c>
      <c r="E93" s="21" t="s">
        <v>60</v>
      </c>
      <c r="F93" s="22">
        <v>10</v>
      </c>
      <c r="G93" s="22">
        <v>4100</v>
      </c>
      <c r="H93" s="23">
        <v>38334</v>
      </c>
      <c r="I93" s="24" t="s">
        <v>37</v>
      </c>
      <c r="J93" s="25" t="s">
        <v>41</v>
      </c>
      <c r="K93" s="26" t="s">
        <v>34</v>
      </c>
    </row>
    <row r="94" spans="1:11">
      <c r="A94" s="18">
        <v>420913</v>
      </c>
      <c r="B94" s="102">
        <v>111</v>
      </c>
      <c r="C94" s="277" t="s">
        <v>52</v>
      </c>
      <c r="D94" s="277" t="s">
        <v>83</v>
      </c>
      <c r="E94" s="21" t="s">
        <v>60</v>
      </c>
      <c r="F94" s="22">
        <v>13</v>
      </c>
      <c r="G94" s="22">
        <v>5330</v>
      </c>
      <c r="H94" s="23">
        <v>38343</v>
      </c>
      <c r="I94" s="24" t="s">
        <v>37</v>
      </c>
      <c r="J94" s="25" t="s">
        <v>61</v>
      </c>
      <c r="K94" s="26" t="s">
        <v>62</v>
      </c>
    </row>
    <row r="95" spans="1:11">
      <c r="A95" s="18">
        <v>460510</v>
      </c>
      <c r="B95" s="102">
        <v>122</v>
      </c>
      <c r="C95" s="277" t="s">
        <v>52</v>
      </c>
      <c r="D95" s="277" t="s">
        <v>86</v>
      </c>
      <c r="E95" s="21" t="s">
        <v>60</v>
      </c>
      <c r="F95" s="22">
        <v>17</v>
      </c>
      <c r="G95" s="22">
        <v>5270</v>
      </c>
      <c r="H95" s="23">
        <v>38341</v>
      </c>
      <c r="I95" s="24" t="s">
        <v>59</v>
      </c>
      <c r="J95" s="25" t="s">
        <v>41</v>
      </c>
      <c r="K95" s="26" t="s">
        <v>34</v>
      </c>
    </row>
    <row r="96" spans="1:11">
      <c r="A96" s="18">
        <v>460511</v>
      </c>
      <c r="B96" s="102">
        <v>100</v>
      </c>
      <c r="C96" s="277" t="s">
        <v>33</v>
      </c>
      <c r="D96" s="277" t="s">
        <v>77</v>
      </c>
      <c r="E96" s="21" t="s">
        <v>60</v>
      </c>
      <c r="F96" s="22">
        <v>14</v>
      </c>
      <c r="G96" s="22">
        <v>4340</v>
      </c>
      <c r="H96" s="23">
        <v>38341</v>
      </c>
      <c r="I96" s="24" t="s">
        <v>32</v>
      </c>
      <c r="J96" s="25" t="s">
        <v>41</v>
      </c>
      <c r="K96" s="26" t="s">
        <v>34</v>
      </c>
    </row>
    <row r="97" spans="1:11">
      <c r="A97" s="18">
        <v>430705</v>
      </c>
      <c r="B97" s="102">
        <v>100</v>
      </c>
      <c r="C97" s="277" t="s">
        <v>33</v>
      </c>
      <c r="D97" s="277" t="s">
        <v>77</v>
      </c>
      <c r="E97" s="21" t="s">
        <v>60</v>
      </c>
      <c r="F97" s="22">
        <v>11</v>
      </c>
      <c r="G97" s="22">
        <v>3410</v>
      </c>
      <c r="H97" s="23">
        <v>38342</v>
      </c>
      <c r="I97" s="24" t="s">
        <v>46</v>
      </c>
      <c r="J97" s="25" t="s">
        <v>30</v>
      </c>
      <c r="K97" s="26" t="s">
        <v>31</v>
      </c>
    </row>
    <row r="98" spans="1:11">
      <c r="A98" s="18">
        <v>420919</v>
      </c>
      <c r="B98" s="102">
        <v>102</v>
      </c>
      <c r="C98" s="277" t="s">
        <v>52</v>
      </c>
      <c r="D98" s="277" t="s">
        <v>82</v>
      </c>
      <c r="E98" s="21" t="s">
        <v>60</v>
      </c>
      <c r="F98" s="22">
        <v>17</v>
      </c>
      <c r="G98" s="22">
        <v>6970</v>
      </c>
      <c r="H98" s="23">
        <v>38349</v>
      </c>
      <c r="I98" s="24" t="s">
        <v>51</v>
      </c>
      <c r="J98" s="25" t="s">
        <v>47</v>
      </c>
      <c r="K98" s="26" t="s">
        <v>48</v>
      </c>
    </row>
    <row r="99" spans="1:11">
      <c r="A99" s="18">
        <v>440031</v>
      </c>
      <c r="B99" s="102">
        <v>102</v>
      </c>
      <c r="C99" s="277" t="s">
        <v>52</v>
      </c>
      <c r="D99" s="277" t="s">
        <v>82</v>
      </c>
      <c r="E99" s="21" t="s">
        <v>60</v>
      </c>
      <c r="F99" s="22">
        <v>17</v>
      </c>
      <c r="G99" s="22">
        <v>5270</v>
      </c>
      <c r="H99" s="23">
        <v>38348</v>
      </c>
      <c r="I99" s="24" t="s">
        <v>37</v>
      </c>
      <c r="J99" s="25" t="s">
        <v>43</v>
      </c>
      <c r="K99" s="26" t="s">
        <v>44</v>
      </c>
    </row>
    <row r="100" spans="1:11">
      <c r="A100" s="18">
        <v>440027</v>
      </c>
      <c r="B100" s="102">
        <v>111</v>
      </c>
      <c r="C100" s="277" t="s">
        <v>52</v>
      </c>
      <c r="D100" s="277" t="s">
        <v>83</v>
      </c>
      <c r="E100" s="21" t="s">
        <v>49</v>
      </c>
      <c r="F100" s="22">
        <v>21</v>
      </c>
      <c r="G100" s="22">
        <v>945</v>
      </c>
      <c r="H100" s="23">
        <v>38340</v>
      </c>
      <c r="I100" s="24" t="s">
        <v>29</v>
      </c>
      <c r="J100" s="25" t="s">
        <v>43</v>
      </c>
      <c r="K100" s="26" t="s">
        <v>44</v>
      </c>
    </row>
    <row r="101" spans="1:11">
      <c r="A101" s="18">
        <v>440028</v>
      </c>
      <c r="B101" s="102">
        <v>111</v>
      </c>
      <c r="C101" s="277" t="s">
        <v>52</v>
      </c>
      <c r="D101" s="277" t="s">
        <v>83</v>
      </c>
      <c r="E101" s="21" t="s">
        <v>49</v>
      </c>
      <c r="F101" s="22">
        <v>21</v>
      </c>
      <c r="G101" s="22">
        <v>945</v>
      </c>
      <c r="H101" s="23">
        <v>38340</v>
      </c>
      <c r="I101" s="24" t="s">
        <v>59</v>
      </c>
      <c r="J101" s="25" t="s">
        <v>43</v>
      </c>
      <c r="K101" s="26" t="s">
        <v>44</v>
      </c>
    </row>
    <row r="102" spans="1:11">
      <c r="A102" s="18">
        <v>440010</v>
      </c>
      <c r="B102" s="102">
        <v>111</v>
      </c>
      <c r="C102" s="277" t="s">
        <v>52</v>
      </c>
      <c r="D102" s="277" t="s">
        <v>83</v>
      </c>
      <c r="E102" s="21" t="s">
        <v>28</v>
      </c>
      <c r="F102" s="22">
        <v>24</v>
      </c>
      <c r="G102" s="22">
        <v>696</v>
      </c>
      <c r="H102" s="23">
        <v>38279</v>
      </c>
      <c r="I102" s="24" t="s">
        <v>40</v>
      </c>
      <c r="J102" s="25" t="s">
        <v>35</v>
      </c>
      <c r="K102" s="26" t="s">
        <v>56</v>
      </c>
    </row>
    <row r="103" spans="1:11">
      <c r="A103" s="18">
        <v>460496</v>
      </c>
      <c r="B103" s="102">
        <v>111</v>
      </c>
      <c r="C103" s="277" t="s">
        <v>52</v>
      </c>
      <c r="D103" s="277" t="s">
        <v>83</v>
      </c>
      <c r="E103" s="21" t="s">
        <v>45</v>
      </c>
      <c r="F103" s="22">
        <v>1</v>
      </c>
      <c r="G103" s="22">
        <v>36</v>
      </c>
      <c r="H103" s="23">
        <v>38233</v>
      </c>
      <c r="I103" s="24" t="s">
        <v>42</v>
      </c>
      <c r="J103" s="25" t="s">
        <v>43</v>
      </c>
      <c r="K103" s="26" t="s">
        <v>44</v>
      </c>
    </row>
    <row r="104" spans="1:11">
      <c r="A104" s="18">
        <v>420893</v>
      </c>
      <c r="B104" s="102">
        <v>122</v>
      </c>
      <c r="C104" s="277" t="s">
        <v>52</v>
      </c>
      <c r="D104" s="277" t="s">
        <v>86</v>
      </c>
      <c r="E104" s="21" t="s">
        <v>45</v>
      </c>
      <c r="F104" s="22">
        <v>3</v>
      </c>
      <c r="G104" s="22">
        <v>108</v>
      </c>
      <c r="H104" s="23">
        <v>38258</v>
      </c>
      <c r="I104" s="24" t="s">
        <v>51</v>
      </c>
      <c r="J104" s="25" t="s">
        <v>47</v>
      </c>
      <c r="K104" s="26" t="s">
        <v>48</v>
      </c>
    </row>
    <row r="105" spans="1:11">
      <c r="A105" s="18">
        <v>440011</v>
      </c>
      <c r="B105" s="102">
        <v>122</v>
      </c>
      <c r="C105" s="277" t="s">
        <v>52</v>
      </c>
      <c r="D105" s="277" t="s">
        <v>86</v>
      </c>
      <c r="E105" s="21" t="s">
        <v>45</v>
      </c>
      <c r="F105" s="22">
        <v>7</v>
      </c>
      <c r="G105" s="22">
        <v>252</v>
      </c>
      <c r="H105" s="23">
        <v>38282</v>
      </c>
      <c r="I105" s="24" t="s">
        <v>42</v>
      </c>
      <c r="J105" s="25" t="s">
        <v>33</v>
      </c>
      <c r="K105" s="26" t="s">
        <v>34</v>
      </c>
    </row>
    <row r="106" spans="1:11">
      <c r="A106" s="18">
        <v>420902</v>
      </c>
      <c r="B106" s="102">
        <v>122</v>
      </c>
      <c r="C106" s="277" t="s">
        <v>52</v>
      </c>
      <c r="D106" s="277" t="s">
        <v>86</v>
      </c>
      <c r="E106" s="21" t="s">
        <v>45</v>
      </c>
      <c r="F106" s="22">
        <v>5</v>
      </c>
      <c r="G106" s="22">
        <v>180</v>
      </c>
      <c r="H106" s="23">
        <v>38321</v>
      </c>
      <c r="I106" s="24" t="s">
        <v>25</v>
      </c>
      <c r="J106" s="25" t="s">
        <v>61</v>
      </c>
      <c r="K106" s="26" t="s">
        <v>62</v>
      </c>
    </row>
    <row r="107" spans="1:11">
      <c r="A107" s="18">
        <v>420910</v>
      </c>
      <c r="B107" s="102">
        <v>113</v>
      </c>
      <c r="C107" s="277" t="s">
        <v>52</v>
      </c>
      <c r="D107" s="277" t="s">
        <v>84</v>
      </c>
      <c r="E107" s="21" t="s">
        <v>45</v>
      </c>
      <c r="F107" s="22">
        <v>13</v>
      </c>
      <c r="G107" s="22">
        <v>468</v>
      </c>
      <c r="H107" s="23">
        <v>38341</v>
      </c>
      <c r="I107" s="24" t="s">
        <v>25</v>
      </c>
      <c r="J107" s="25" t="s">
        <v>61</v>
      </c>
      <c r="K107" s="26" t="s">
        <v>62</v>
      </c>
    </row>
    <row r="108" spans="1:11">
      <c r="A108" s="18">
        <v>420917</v>
      </c>
      <c r="B108" s="102">
        <v>102</v>
      </c>
      <c r="C108" s="277" t="s">
        <v>52</v>
      </c>
      <c r="D108" s="277" t="s">
        <v>82</v>
      </c>
      <c r="E108" s="21" t="s">
        <v>45</v>
      </c>
      <c r="F108" s="22">
        <v>2</v>
      </c>
      <c r="G108" s="22">
        <v>72</v>
      </c>
      <c r="H108" s="23">
        <v>38348</v>
      </c>
      <c r="I108" s="24" t="s">
        <v>37</v>
      </c>
      <c r="J108" s="25" t="s">
        <v>61</v>
      </c>
      <c r="K108" s="26" t="s">
        <v>62</v>
      </c>
    </row>
    <row r="109" spans="1:11">
      <c r="A109" s="18">
        <v>460513</v>
      </c>
      <c r="B109" s="102">
        <v>102</v>
      </c>
      <c r="C109" s="277" t="s">
        <v>52</v>
      </c>
      <c r="D109" s="277" t="s">
        <v>82</v>
      </c>
      <c r="E109" s="21" t="s">
        <v>45</v>
      </c>
      <c r="F109" s="22">
        <v>13</v>
      </c>
      <c r="G109" s="22">
        <v>468</v>
      </c>
      <c r="H109" s="23">
        <v>38350</v>
      </c>
      <c r="I109" s="24" t="s">
        <v>29</v>
      </c>
      <c r="J109" s="25" t="s">
        <v>41</v>
      </c>
      <c r="K109" s="26" t="s">
        <v>34</v>
      </c>
    </row>
    <row r="110" spans="1:11">
      <c r="A110" s="18">
        <v>430693</v>
      </c>
      <c r="B110" s="102">
        <v>101</v>
      </c>
      <c r="C110" s="277" t="s">
        <v>52</v>
      </c>
      <c r="D110" s="277" t="s">
        <v>81</v>
      </c>
      <c r="E110" s="21" t="s">
        <v>49</v>
      </c>
      <c r="F110" s="22">
        <v>4</v>
      </c>
      <c r="G110" s="22">
        <v>180</v>
      </c>
      <c r="H110" s="23">
        <v>38258</v>
      </c>
      <c r="I110" s="24" t="s">
        <v>25</v>
      </c>
      <c r="J110" s="25" t="s">
        <v>30</v>
      </c>
      <c r="K110" s="26" t="s">
        <v>31</v>
      </c>
    </row>
    <row r="111" spans="1:11">
      <c r="A111" s="18">
        <v>440016</v>
      </c>
      <c r="B111" s="102">
        <v>115</v>
      </c>
      <c r="C111" s="277" t="s">
        <v>74</v>
      </c>
      <c r="D111" s="277" t="s">
        <v>79</v>
      </c>
      <c r="E111" s="21" t="s">
        <v>49</v>
      </c>
      <c r="F111" s="22">
        <v>2</v>
      </c>
      <c r="G111" s="22">
        <v>90</v>
      </c>
      <c r="H111" s="23">
        <v>38325</v>
      </c>
      <c r="I111" s="24" t="s">
        <v>59</v>
      </c>
      <c r="J111" s="25" t="s">
        <v>43</v>
      </c>
      <c r="K111" s="26" t="s">
        <v>44</v>
      </c>
    </row>
    <row r="112" spans="1:11">
      <c r="A112" s="18">
        <v>430703</v>
      </c>
      <c r="B112" s="102">
        <v>125</v>
      </c>
      <c r="C112" s="277" t="s">
        <v>30</v>
      </c>
      <c r="D112" s="277" t="s">
        <v>87</v>
      </c>
      <c r="E112" s="21" t="s">
        <v>49</v>
      </c>
      <c r="F112" s="22">
        <v>17</v>
      </c>
      <c r="G112" s="22">
        <v>765</v>
      </c>
      <c r="H112" s="23">
        <v>38333</v>
      </c>
      <c r="I112" s="24" t="s">
        <v>59</v>
      </c>
      <c r="J112" s="25" t="s">
        <v>33</v>
      </c>
      <c r="K112" s="26" t="s">
        <v>34</v>
      </c>
    </row>
    <row r="113" spans="1:11">
      <c r="A113" s="18">
        <v>430704</v>
      </c>
      <c r="B113" s="102">
        <v>118</v>
      </c>
      <c r="C113" s="277" t="s">
        <v>30</v>
      </c>
      <c r="D113" s="277" t="s">
        <v>71</v>
      </c>
      <c r="E113" s="21" t="s">
        <v>49</v>
      </c>
      <c r="F113" s="22">
        <v>13</v>
      </c>
      <c r="G113" s="22">
        <v>585</v>
      </c>
      <c r="H113" s="23">
        <v>38333</v>
      </c>
      <c r="I113" s="24" t="s">
        <v>59</v>
      </c>
      <c r="J113" s="25" t="s">
        <v>33</v>
      </c>
      <c r="K113" s="26" t="s">
        <v>34</v>
      </c>
    </row>
    <row r="114" spans="1:11">
      <c r="A114" s="18">
        <v>440023</v>
      </c>
      <c r="B114" s="102">
        <v>112</v>
      </c>
      <c r="C114" s="277" t="s">
        <v>33</v>
      </c>
      <c r="D114" s="277" t="s">
        <v>76</v>
      </c>
      <c r="E114" s="21" t="s">
        <v>66</v>
      </c>
      <c r="F114" s="22">
        <v>15</v>
      </c>
      <c r="G114" s="22">
        <v>570</v>
      </c>
      <c r="H114" s="23">
        <v>38340</v>
      </c>
      <c r="I114" s="24" t="s">
        <v>37</v>
      </c>
      <c r="J114" s="25" t="s">
        <v>65</v>
      </c>
      <c r="K114" s="26" t="s">
        <v>56</v>
      </c>
    </row>
    <row r="115" spans="1:11">
      <c r="A115" s="18">
        <v>440014</v>
      </c>
      <c r="B115" s="102">
        <v>112</v>
      </c>
      <c r="C115" s="277" t="s">
        <v>33</v>
      </c>
      <c r="D115" s="277" t="s">
        <v>76</v>
      </c>
      <c r="E115" s="21" t="s">
        <v>24</v>
      </c>
      <c r="F115" s="22">
        <v>8</v>
      </c>
      <c r="G115" s="22">
        <v>560</v>
      </c>
      <c r="H115" s="23">
        <v>38311</v>
      </c>
      <c r="I115" s="24" t="s">
        <v>40</v>
      </c>
      <c r="J115" s="25" t="s">
        <v>55</v>
      </c>
      <c r="K115" s="26" t="s">
        <v>56</v>
      </c>
    </row>
    <row r="116" spans="1:11">
      <c r="A116" s="18">
        <v>420916</v>
      </c>
      <c r="B116" s="102">
        <v>112</v>
      </c>
      <c r="C116" s="277" t="s">
        <v>33</v>
      </c>
      <c r="D116" s="277" t="s">
        <v>76</v>
      </c>
      <c r="E116" s="21" t="s">
        <v>49</v>
      </c>
      <c r="F116" s="22">
        <v>17</v>
      </c>
      <c r="G116" s="22">
        <v>765</v>
      </c>
      <c r="H116" s="23">
        <v>38348</v>
      </c>
      <c r="I116" s="24" t="s">
        <v>51</v>
      </c>
      <c r="J116" s="25" t="s">
        <v>52</v>
      </c>
      <c r="K116" s="26" t="s">
        <v>53</v>
      </c>
    </row>
    <row r="117" spans="1:11">
      <c r="A117" s="18">
        <v>460515</v>
      </c>
      <c r="B117" s="102">
        <v>112</v>
      </c>
      <c r="C117" s="277" t="s">
        <v>33</v>
      </c>
      <c r="D117" s="277" t="s">
        <v>76</v>
      </c>
      <c r="E117" s="21" t="s">
        <v>49</v>
      </c>
      <c r="F117" s="22">
        <v>57</v>
      </c>
      <c r="G117" s="22">
        <v>2565</v>
      </c>
      <c r="H117" s="23">
        <v>38350</v>
      </c>
      <c r="I117" s="24" t="s">
        <v>29</v>
      </c>
      <c r="J117" s="25" t="s">
        <v>41</v>
      </c>
      <c r="K117" s="26" t="s">
        <v>34</v>
      </c>
    </row>
    <row r="118" spans="1:11">
      <c r="A118" s="18">
        <v>430694</v>
      </c>
      <c r="B118" s="102">
        <v>112</v>
      </c>
      <c r="C118" s="277" t="s">
        <v>33</v>
      </c>
      <c r="D118" s="277" t="s">
        <v>76</v>
      </c>
      <c r="E118" s="21" t="s">
        <v>50</v>
      </c>
      <c r="F118" s="28">
        <v>5</v>
      </c>
      <c r="G118" s="28">
        <v>85</v>
      </c>
      <c r="H118" s="23">
        <v>38258</v>
      </c>
      <c r="I118" s="24" t="s">
        <v>25</v>
      </c>
      <c r="J118" s="25" t="s">
        <v>30</v>
      </c>
      <c r="K118" s="26" t="s">
        <v>31</v>
      </c>
    </row>
    <row r="119" spans="1:11">
      <c r="A119" s="18">
        <v>440017</v>
      </c>
      <c r="B119" s="102">
        <v>104</v>
      </c>
      <c r="C119" s="277" t="s">
        <v>33</v>
      </c>
      <c r="D119" s="277" t="s">
        <v>75</v>
      </c>
      <c r="E119" s="21" t="s">
        <v>50</v>
      </c>
      <c r="F119" s="22">
        <v>4</v>
      </c>
      <c r="G119" s="22">
        <v>68</v>
      </c>
      <c r="H119" s="23">
        <v>38325</v>
      </c>
      <c r="I119" s="24" t="s">
        <v>59</v>
      </c>
      <c r="J119" s="25" t="s">
        <v>43</v>
      </c>
      <c r="K119" s="26" t="s">
        <v>44</v>
      </c>
    </row>
    <row r="120" spans="1:11">
      <c r="A120" s="18">
        <v>460516</v>
      </c>
      <c r="B120" s="102">
        <v>112</v>
      </c>
      <c r="C120" s="277" t="s">
        <v>33</v>
      </c>
      <c r="D120" s="277" t="s">
        <v>76</v>
      </c>
      <c r="E120" s="21" t="s">
        <v>50</v>
      </c>
      <c r="F120" s="22">
        <v>17</v>
      </c>
      <c r="G120" s="22">
        <v>289</v>
      </c>
      <c r="H120" s="23">
        <v>38350</v>
      </c>
      <c r="I120" s="24" t="s">
        <v>32</v>
      </c>
      <c r="J120" s="25" t="s">
        <v>41</v>
      </c>
      <c r="K120" s="26" t="s">
        <v>34</v>
      </c>
    </row>
    <row r="121" spans="1:11">
      <c r="A121" s="18">
        <v>430696</v>
      </c>
      <c r="B121" s="102">
        <v>103</v>
      </c>
      <c r="C121" s="277" t="s">
        <v>33</v>
      </c>
      <c r="D121" s="277" t="s">
        <v>73</v>
      </c>
      <c r="E121" s="21" t="s">
        <v>58</v>
      </c>
      <c r="F121" s="22">
        <v>10</v>
      </c>
      <c r="G121" s="22">
        <v>2100</v>
      </c>
      <c r="H121" s="23">
        <v>38300</v>
      </c>
      <c r="I121" s="24" t="s">
        <v>37</v>
      </c>
      <c r="J121" s="25" t="s">
        <v>30</v>
      </c>
      <c r="K121" s="26" t="s">
        <v>31</v>
      </c>
    </row>
    <row r="122" spans="1:11">
      <c r="A122" s="18">
        <v>430697</v>
      </c>
      <c r="B122" s="102">
        <v>103</v>
      </c>
      <c r="C122" s="277" t="s">
        <v>33</v>
      </c>
      <c r="D122" s="277" t="s">
        <v>73</v>
      </c>
      <c r="E122" s="21" t="s">
        <v>58</v>
      </c>
      <c r="F122" s="22">
        <v>8</v>
      </c>
      <c r="G122" s="22">
        <v>1680</v>
      </c>
      <c r="H122" s="23">
        <v>38300</v>
      </c>
      <c r="I122" s="24" t="s">
        <v>29</v>
      </c>
      <c r="J122" s="25" t="s">
        <v>30</v>
      </c>
      <c r="K122" s="26" t="s">
        <v>31</v>
      </c>
    </row>
    <row r="123" spans="1:11">
      <c r="A123" s="18">
        <v>481021</v>
      </c>
      <c r="B123" s="102">
        <v>108</v>
      </c>
      <c r="C123" s="277" t="s">
        <v>65</v>
      </c>
      <c r="D123" s="277" t="s">
        <v>69</v>
      </c>
      <c r="E123" s="21" t="s">
        <v>58</v>
      </c>
      <c r="F123" s="22">
        <v>7</v>
      </c>
      <c r="G123" s="22">
        <v>1890</v>
      </c>
      <c r="H123" s="23">
        <v>38349</v>
      </c>
      <c r="I123" s="24" t="s">
        <v>40</v>
      </c>
      <c r="J123" s="25" t="s">
        <v>63</v>
      </c>
      <c r="K123" s="26" t="s">
        <v>64</v>
      </c>
    </row>
    <row r="124" spans="1:11">
      <c r="A124" s="18">
        <v>481022</v>
      </c>
      <c r="B124" s="102">
        <v>120</v>
      </c>
      <c r="C124" s="277" t="s">
        <v>52</v>
      </c>
      <c r="D124" s="277" t="s">
        <v>85</v>
      </c>
      <c r="E124" s="21" t="s">
        <v>58</v>
      </c>
      <c r="F124" s="22">
        <v>10</v>
      </c>
      <c r="G124" s="22">
        <v>2700</v>
      </c>
      <c r="H124" s="23">
        <v>38352</v>
      </c>
      <c r="I124" s="24" t="s">
        <v>59</v>
      </c>
      <c r="J124" s="25" t="s">
        <v>41</v>
      </c>
      <c r="K124" s="26" t="s">
        <v>34</v>
      </c>
    </row>
  </sheetData>
  <phoneticPr fontId="0" type="noConversion"/>
  <pageMargins left="0.75" right="0.75" top="1" bottom="1" header="0.4921259845" footer="0.492125984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N129"/>
  <sheetViews>
    <sheetView zoomScale="120" workbookViewId="0">
      <pane ySplit="1" topLeftCell="A2" activePane="bottomLeft" state="frozen"/>
      <selection pane="bottomLeft" activeCell="I1" sqref="I1"/>
    </sheetView>
  </sheetViews>
  <sheetFormatPr defaultRowHeight="12.75" outlineLevelRow="2"/>
  <cols>
    <col min="1" max="1" width="7.85546875" style="29" customWidth="1"/>
    <col min="2" max="2" width="4.42578125" style="102" customWidth="1"/>
    <col min="3" max="3" width="10.5703125" style="20" customWidth="1"/>
    <col min="4" max="4" width="8" style="30" bestFit="1" customWidth="1"/>
    <col min="5" max="5" width="14" style="21" customWidth="1"/>
    <col min="6" max="6" width="5" style="22" bestFit="1" customWidth="1"/>
    <col min="7" max="7" width="13.28515625" style="246" customWidth="1"/>
    <col min="8" max="8" width="7.85546875" style="23" customWidth="1"/>
    <col min="9" max="9" width="11.7109375" style="24" customWidth="1"/>
    <col min="10" max="10" width="9.5703125" style="31" customWidth="1"/>
    <col min="11" max="11" width="7.28515625" style="32" customWidth="1"/>
    <col min="14" max="14" width="14.28515625" style="17" bestFit="1" customWidth="1"/>
  </cols>
  <sheetData>
    <row r="1" spans="1:11">
      <c r="A1" s="11" t="s">
        <v>13</v>
      </c>
      <c r="B1" s="12" t="s">
        <v>14</v>
      </c>
      <c r="C1" s="12" t="s">
        <v>15</v>
      </c>
      <c r="D1" s="12" t="s">
        <v>16</v>
      </c>
      <c r="E1" s="11" t="s">
        <v>17</v>
      </c>
      <c r="F1" s="11" t="s">
        <v>18</v>
      </c>
      <c r="G1" s="245" t="s">
        <v>19</v>
      </c>
      <c r="H1" s="13" t="s">
        <v>20</v>
      </c>
      <c r="I1" s="14" t="s">
        <v>21</v>
      </c>
      <c r="J1" s="15" t="s">
        <v>22</v>
      </c>
      <c r="K1" s="16" t="s">
        <v>23</v>
      </c>
    </row>
    <row r="2" spans="1:11" hidden="1" outlineLevel="2">
      <c r="A2" s="18">
        <v>420909</v>
      </c>
      <c r="B2" s="102">
        <v>115</v>
      </c>
      <c r="C2" s="277" t="s">
        <v>74</v>
      </c>
      <c r="D2" s="277" t="s">
        <v>79</v>
      </c>
      <c r="E2" s="21" t="s">
        <v>57</v>
      </c>
      <c r="F2" s="22">
        <v>3</v>
      </c>
      <c r="G2" s="246">
        <v>141</v>
      </c>
      <c r="H2" s="23">
        <v>38341</v>
      </c>
      <c r="I2" s="24" t="s">
        <v>51</v>
      </c>
      <c r="J2" s="25" t="s">
        <v>52</v>
      </c>
      <c r="K2" s="26" t="s">
        <v>53</v>
      </c>
    </row>
    <row r="3" spans="1:11" hidden="1" outlineLevel="2">
      <c r="A3" s="18">
        <v>420914</v>
      </c>
      <c r="B3" s="102">
        <v>107</v>
      </c>
      <c r="C3" s="277" t="s">
        <v>74</v>
      </c>
      <c r="D3" s="277" t="s">
        <v>78</v>
      </c>
      <c r="E3" s="21" t="s">
        <v>57</v>
      </c>
      <c r="F3" s="22">
        <v>3</v>
      </c>
      <c r="G3" s="246">
        <v>141</v>
      </c>
      <c r="H3" s="23">
        <v>38346</v>
      </c>
      <c r="I3" s="24" t="s">
        <v>51</v>
      </c>
      <c r="J3" s="25" t="s">
        <v>52</v>
      </c>
      <c r="K3" s="26" t="s">
        <v>53</v>
      </c>
    </row>
    <row r="4" spans="1:11" hidden="1" outlineLevel="2">
      <c r="A4" s="18">
        <v>420915</v>
      </c>
      <c r="B4" s="102">
        <v>107</v>
      </c>
      <c r="C4" s="277" t="s">
        <v>74</v>
      </c>
      <c r="D4" s="277" t="s">
        <v>78</v>
      </c>
      <c r="E4" s="21" t="s">
        <v>57</v>
      </c>
      <c r="F4" s="22">
        <v>5</v>
      </c>
      <c r="G4" s="246">
        <v>235</v>
      </c>
      <c r="H4" s="23">
        <v>38348</v>
      </c>
      <c r="I4" s="24" t="s">
        <v>51</v>
      </c>
      <c r="J4" s="25" t="s">
        <v>52</v>
      </c>
      <c r="K4" s="26" t="s">
        <v>53</v>
      </c>
    </row>
    <row r="5" spans="1:11" hidden="1" outlineLevel="2">
      <c r="A5" s="18">
        <v>420919</v>
      </c>
      <c r="B5" s="102">
        <v>126</v>
      </c>
      <c r="C5" s="277" t="s">
        <v>35</v>
      </c>
      <c r="D5" s="277" t="s">
        <v>88</v>
      </c>
      <c r="E5" s="21" t="s">
        <v>60</v>
      </c>
      <c r="F5" s="22">
        <v>17</v>
      </c>
      <c r="G5" s="246">
        <v>6970</v>
      </c>
      <c r="H5" s="23">
        <v>38349</v>
      </c>
      <c r="I5" s="24" t="s">
        <v>51</v>
      </c>
      <c r="J5" s="25" t="s">
        <v>47</v>
      </c>
      <c r="K5" s="26" t="s">
        <v>48</v>
      </c>
    </row>
    <row r="6" spans="1:11" hidden="1" outlineLevel="2">
      <c r="A6" s="18">
        <v>420893</v>
      </c>
      <c r="B6" s="102">
        <v>111</v>
      </c>
      <c r="C6" s="277" t="s">
        <v>52</v>
      </c>
      <c r="D6" s="277" t="s">
        <v>83</v>
      </c>
      <c r="E6" s="21" t="s">
        <v>45</v>
      </c>
      <c r="F6" s="22">
        <v>3</v>
      </c>
      <c r="G6" s="246">
        <v>108</v>
      </c>
      <c r="H6" s="23">
        <v>38258</v>
      </c>
      <c r="I6" s="24" t="s">
        <v>51</v>
      </c>
      <c r="J6" s="25" t="s">
        <v>47</v>
      </c>
      <c r="K6" s="26" t="s">
        <v>48</v>
      </c>
    </row>
    <row r="7" spans="1:11" hidden="1" outlineLevel="2">
      <c r="A7" s="18">
        <v>420916</v>
      </c>
      <c r="B7" s="102">
        <v>101</v>
      </c>
      <c r="C7" s="277" t="s">
        <v>52</v>
      </c>
      <c r="D7" s="277" t="s">
        <v>81</v>
      </c>
      <c r="E7" s="21" t="s">
        <v>49</v>
      </c>
      <c r="F7" s="22">
        <v>17</v>
      </c>
      <c r="G7" s="246">
        <v>765</v>
      </c>
      <c r="H7" s="23">
        <v>38348</v>
      </c>
      <c r="I7" s="24" t="s">
        <v>51</v>
      </c>
      <c r="J7" s="25" t="s">
        <v>52</v>
      </c>
      <c r="K7" s="26" t="s">
        <v>53</v>
      </c>
    </row>
    <row r="8" spans="1:11" outlineLevel="1" collapsed="1">
      <c r="A8" s="18"/>
      <c r="C8" s="277"/>
      <c r="D8" s="277"/>
      <c r="F8" s="22">
        <f>SUBTOTAL(9,F2:F7)</f>
        <v>48</v>
      </c>
      <c r="G8" s="246">
        <f>SUBTOTAL(9,G2:G7)</f>
        <v>8360</v>
      </c>
      <c r="I8" s="293" t="s">
        <v>1092</v>
      </c>
      <c r="J8" s="25"/>
      <c r="K8" s="26"/>
    </row>
    <row r="9" spans="1:11" hidden="1" outlineLevel="2">
      <c r="A9" s="18">
        <v>460495</v>
      </c>
      <c r="B9" s="102">
        <v>126</v>
      </c>
      <c r="C9" s="277" t="s">
        <v>35</v>
      </c>
      <c r="D9" s="277" t="s">
        <v>88</v>
      </c>
      <c r="E9" s="21" t="s">
        <v>28</v>
      </c>
      <c r="F9" s="22">
        <v>3</v>
      </c>
      <c r="G9" s="246">
        <v>87</v>
      </c>
      <c r="H9" s="23">
        <v>38233</v>
      </c>
      <c r="I9" s="24" t="s">
        <v>42</v>
      </c>
      <c r="J9" s="25" t="s">
        <v>43</v>
      </c>
      <c r="K9" s="26" t="s">
        <v>44</v>
      </c>
    </row>
    <row r="10" spans="1:11" hidden="1" outlineLevel="2">
      <c r="A10" s="18">
        <v>440021</v>
      </c>
      <c r="B10" s="102">
        <v>101</v>
      </c>
      <c r="C10" s="277" t="s">
        <v>52</v>
      </c>
      <c r="D10" s="277" t="s">
        <v>81</v>
      </c>
      <c r="E10" s="21" t="s">
        <v>66</v>
      </c>
      <c r="F10" s="22">
        <v>5</v>
      </c>
      <c r="G10" s="246">
        <v>190</v>
      </c>
      <c r="H10" s="23">
        <v>38340</v>
      </c>
      <c r="I10" s="24" t="s">
        <v>42</v>
      </c>
      <c r="J10" s="25" t="s">
        <v>65</v>
      </c>
      <c r="K10" s="26" t="s">
        <v>56</v>
      </c>
    </row>
    <row r="11" spans="1:11" hidden="1" outlineLevel="2">
      <c r="A11" s="18">
        <v>440022</v>
      </c>
      <c r="B11" s="102">
        <v>101</v>
      </c>
      <c r="C11" s="277" t="s">
        <v>52</v>
      </c>
      <c r="D11" s="277" t="s">
        <v>81</v>
      </c>
      <c r="E11" s="21" t="s">
        <v>66</v>
      </c>
      <c r="F11" s="22">
        <v>1</v>
      </c>
      <c r="G11" s="246">
        <v>38</v>
      </c>
      <c r="H11" s="23">
        <v>38340</v>
      </c>
      <c r="I11" s="24" t="s">
        <v>42</v>
      </c>
      <c r="J11" s="25" t="s">
        <v>65</v>
      </c>
      <c r="K11" s="26" t="s">
        <v>56</v>
      </c>
    </row>
    <row r="12" spans="1:11" hidden="1" outlineLevel="2">
      <c r="A12" s="18">
        <v>430700</v>
      </c>
      <c r="B12" s="102">
        <v>100</v>
      </c>
      <c r="C12" s="277" t="s">
        <v>33</v>
      </c>
      <c r="D12" s="277" t="s">
        <v>77</v>
      </c>
      <c r="E12" s="21" t="s">
        <v>24</v>
      </c>
      <c r="F12" s="22">
        <v>8</v>
      </c>
      <c r="G12" s="246">
        <v>560</v>
      </c>
      <c r="H12" s="23">
        <v>38325</v>
      </c>
      <c r="I12" s="24" t="s">
        <v>42</v>
      </c>
      <c r="J12" s="25" t="s">
        <v>30</v>
      </c>
      <c r="K12" s="26" t="s">
        <v>31</v>
      </c>
    </row>
    <row r="13" spans="1:11" hidden="1" outlineLevel="2">
      <c r="A13" s="18">
        <v>440012</v>
      </c>
      <c r="B13" s="102">
        <v>115</v>
      </c>
      <c r="C13" s="277" t="s">
        <v>74</v>
      </c>
      <c r="D13" s="277" t="s">
        <v>79</v>
      </c>
      <c r="E13" s="21" t="s">
        <v>24</v>
      </c>
      <c r="F13" s="22">
        <v>3</v>
      </c>
      <c r="G13" s="246">
        <v>195</v>
      </c>
      <c r="H13" s="23">
        <v>38286</v>
      </c>
      <c r="I13" s="24" t="s">
        <v>42</v>
      </c>
      <c r="J13" s="25" t="s">
        <v>33</v>
      </c>
      <c r="K13" s="26" t="s">
        <v>34</v>
      </c>
    </row>
    <row r="14" spans="1:11" hidden="1" outlineLevel="2">
      <c r="A14" s="18">
        <v>440009</v>
      </c>
      <c r="B14" s="102">
        <v>119</v>
      </c>
      <c r="C14" s="277" t="s">
        <v>30</v>
      </c>
      <c r="D14" s="277" t="s">
        <v>72</v>
      </c>
      <c r="E14" s="21" t="s">
        <v>54</v>
      </c>
      <c r="F14" s="22">
        <v>11</v>
      </c>
      <c r="G14" s="246">
        <v>209</v>
      </c>
      <c r="H14" s="23">
        <v>38276</v>
      </c>
      <c r="I14" s="24" t="s">
        <v>42</v>
      </c>
      <c r="J14" s="25" t="s">
        <v>33</v>
      </c>
      <c r="K14" s="26" t="s">
        <v>34</v>
      </c>
    </row>
    <row r="15" spans="1:11" hidden="1" outlineLevel="2">
      <c r="A15" s="18">
        <v>440013</v>
      </c>
      <c r="B15" s="102">
        <v>119</v>
      </c>
      <c r="C15" s="277" t="s">
        <v>30</v>
      </c>
      <c r="D15" s="277" t="s">
        <v>72</v>
      </c>
      <c r="E15" s="21" t="s">
        <v>54</v>
      </c>
      <c r="F15" s="22">
        <v>1</v>
      </c>
      <c r="G15" s="246">
        <v>19</v>
      </c>
      <c r="H15" s="23">
        <v>38292</v>
      </c>
      <c r="I15" s="24" t="s">
        <v>42</v>
      </c>
      <c r="J15" s="25" t="s">
        <v>33</v>
      </c>
      <c r="K15" s="26" t="s">
        <v>34</v>
      </c>
    </row>
    <row r="16" spans="1:11" hidden="1" outlineLevel="2">
      <c r="A16" s="18">
        <v>440015</v>
      </c>
      <c r="B16" s="102">
        <v>126</v>
      </c>
      <c r="C16" s="277" t="s">
        <v>35</v>
      </c>
      <c r="D16" s="277" t="s">
        <v>88</v>
      </c>
      <c r="E16" s="21" t="s">
        <v>54</v>
      </c>
      <c r="F16" s="22">
        <v>3</v>
      </c>
      <c r="G16" s="246">
        <v>57</v>
      </c>
      <c r="H16" s="23">
        <v>38313</v>
      </c>
      <c r="I16" s="24" t="s">
        <v>42</v>
      </c>
      <c r="J16" s="25" t="s">
        <v>33</v>
      </c>
      <c r="K16" s="26" t="s">
        <v>34</v>
      </c>
    </row>
    <row r="17" spans="1:13" hidden="1" outlineLevel="2">
      <c r="A17" s="18">
        <v>440019</v>
      </c>
      <c r="B17" s="102">
        <v>122</v>
      </c>
      <c r="C17" s="277" t="s">
        <v>52</v>
      </c>
      <c r="D17" s="277" t="s">
        <v>86</v>
      </c>
      <c r="E17" s="21" t="s">
        <v>54</v>
      </c>
      <c r="F17" s="22">
        <v>17</v>
      </c>
      <c r="G17" s="246">
        <v>357</v>
      </c>
      <c r="H17" s="23">
        <v>38340</v>
      </c>
      <c r="I17" s="24" t="s">
        <v>42</v>
      </c>
      <c r="J17" s="25" t="s">
        <v>65</v>
      </c>
      <c r="K17" s="26" t="s">
        <v>56</v>
      </c>
    </row>
    <row r="18" spans="1:13" hidden="1" outlineLevel="2">
      <c r="A18" s="18">
        <v>440020</v>
      </c>
      <c r="B18" s="102">
        <v>115</v>
      </c>
      <c r="C18" s="277" t="s">
        <v>74</v>
      </c>
      <c r="D18" s="277" t="s">
        <v>79</v>
      </c>
      <c r="E18" s="21" t="s">
        <v>54</v>
      </c>
      <c r="F18" s="22">
        <v>10</v>
      </c>
      <c r="G18" s="246">
        <v>210</v>
      </c>
      <c r="H18" s="23">
        <v>38340</v>
      </c>
      <c r="I18" s="24" t="s">
        <v>42</v>
      </c>
      <c r="J18" s="25" t="s">
        <v>65</v>
      </c>
      <c r="K18" s="26" t="s">
        <v>56</v>
      </c>
    </row>
    <row r="19" spans="1:13" hidden="1" outlineLevel="2">
      <c r="A19" s="18">
        <v>460517</v>
      </c>
      <c r="B19" s="102">
        <v>104</v>
      </c>
      <c r="C19" s="277" t="s">
        <v>33</v>
      </c>
      <c r="D19" s="277" t="s">
        <v>75</v>
      </c>
      <c r="E19" s="21" t="s">
        <v>57</v>
      </c>
      <c r="F19" s="22">
        <v>5</v>
      </c>
      <c r="G19" s="246">
        <v>235</v>
      </c>
      <c r="H19" s="23">
        <v>38351</v>
      </c>
      <c r="I19" s="24" t="s">
        <v>42</v>
      </c>
      <c r="J19" s="25" t="s">
        <v>41</v>
      </c>
      <c r="K19" s="26" t="s">
        <v>34</v>
      </c>
    </row>
    <row r="20" spans="1:13" hidden="1" outlineLevel="2">
      <c r="A20" s="18">
        <v>460504</v>
      </c>
      <c r="B20" s="102">
        <v>122</v>
      </c>
      <c r="C20" s="277" t="s">
        <v>52</v>
      </c>
      <c r="D20" s="277" t="s">
        <v>86</v>
      </c>
      <c r="E20" s="21" t="s">
        <v>57</v>
      </c>
      <c r="F20" s="22">
        <v>5</v>
      </c>
      <c r="G20" s="246">
        <v>225</v>
      </c>
      <c r="H20" s="23">
        <v>38315</v>
      </c>
      <c r="I20" s="24" t="s">
        <v>42</v>
      </c>
      <c r="J20" s="25" t="s">
        <v>41</v>
      </c>
      <c r="K20" s="26" t="s">
        <v>34</v>
      </c>
    </row>
    <row r="21" spans="1:13" hidden="1" outlineLevel="2">
      <c r="A21" s="18">
        <v>460496</v>
      </c>
      <c r="B21" s="102">
        <v>122</v>
      </c>
      <c r="C21" s="277" t="s">
        <v>52</v>
      </c>
      <c r="D21" s="277" t="s">
        <v>86</v>
      </c>
      <c r="E21" s="21" t="s">
        <v>45</v>
      </c>
      <c r="F21" s="22">
        <v>1</v>
      </c>
      <c r="G21" s="246">
        <v>36</v>
      </c>
      <c r="H21" s="23">
        <v>38233</v>
      </c>
      <c r="I21" s="24" t="s">
        <v>42</v>
      </c>
      <c r="J21" s="25" t="s">
        <v>43</v>
      </c>
      <c r="K21" s="26" t="s">
        <v>44</v>
      </c>
    </row>
    <row r="22" spans="1:13" hidden="1" outlineLevel="2">
      <c r="A22" s="18">
        <v>440011</v>
      </c>
      <c r="B22" s="102">
        <v>102</v>
      </c>
      <c r="C22" s="277" t="s">
        <v>52</v>
      </c>
      <c r="D22" s="277" t="s">
        <v>82</v>
      </c>
      <c r="E22" s="21" t="s">
        <v>45</v>
      </c>
      <c r="F22" s="22">
        <v>7</v>
      </c>
      <c r="G22" s="246">
        <v>252</v>
      </c>
      <c r="H22" s="23">
        <v>38282</v>
      </c>
      <c r="I22" s="24" t="s">
        <v>42</v>
      </c>
      <c r="J22" s="25" t="s">
        <v>33</v>
      </c>
      <c r="K22" s="26" t="s">
        <v>34</v>
      </c>
    </row>
    <row r="23" spans="1:13" outlineLevel="1" collapsed="1">
      <c r="A23" s="18"/>
      <c r="C23" s="277"/>
      <c r="D23" s="277"/>
      <c r="F23" s="22">
        <f>SUBTOTAL(9,F9:F22)</f>
        <v>80</v>
      </c>
      <c r="G23" s="246">
        <f>SUBTOTAL(9,G9:G22)</f>
        <v>2670</v>
      </c>
      <c r="I23" s="293" t="s">
        <v>1093</v>
      </c>
      <c r="J23" s="25"/>
      <c r="K23" s="26"/>
    </row>
    <row r="24" spans="1:13" hidden="1" outlineLevel="2">
      <c r="A24" s="18">
        <v>460498</v>
      </c>
      <c r="B24" s="102">
        <v>122</v>
      </c>
      <c r="C24" s="277" t="s">
        <v>52</v>
      </c>
      <c r="D24" s="277" t="s">
        <v>86</v>
      </c>
      <c r="E24" s="21" t="s">
        <v>28</v>
      </c>
      <c r="F24" s="22">
        <v>2</v>
      </c>
      <c r="G24" s="246">
        <v>64</v>
      </c>
      <c r="H24" s="23">
        <v>38233</v>
      </c>
      <c r="I24" s="24" t="s">
        <v>32</v>
      </c>
      <c r="J24" s="25" t="s">
        <v>41</v>
      </c>
      <c r="K24" s="26" t="s">
        <v>34</v>
      </c>
      <c r="M24" s="27"/>
    </row>
    <row r="25" spans="1:13" hidden="1" outlineLevel="2">
      <c r="A25" s="18">
        <v>460499</v>
      </c>
      <c r="B25" s="102">
        <v>115</v>
      </c>
      <c r="C25" s="277" t="s">
        <v>74</v>
      </c>
      <c r="D25" s="277" t="s">
        <v>79</v>
      </c>
      <c r="E25" s="21" t="s">
        <v>28</v>
      </c>
      <c r="F25" s="22">
        <v>1</v>
      </c>
      <c r="G25" s="246">
        <v>29</v>
      </c>
      <c r="H25" s="23">
        <v>38241</v>
      </c>
      <c r="I25" s="24" t="s">
        <v>32</v>
      </c>
      <c r="J25" s="25" t="s">
        <v>41</v>
      </c>
      <c r="K25" s="26" t="s">
        <v>34</v>
      </c>
    </row>
    <row r="26" spans="1:13" hidden="1" outlineLevel="2">
      <c r="A26" s="18">
        <v>440032</v>
      </c>
      <c r="B26" s="102">
        <v>125</v>
      </c>
      <c r="C26" s="277" t="s">
        <v>30</v>
      </c>
      <c r="D26" s="277" t="s">
        <v>87</v>
      </c>
      <c r="E26" s="21" t="s">
        <v>66</v>
      </c>
      <c r="F26" s="22">
        <v>3</v>
      </c>
      <c r="G26" s="246">
        <v>114</v>
      </c>
      <c r="H26" s="23">
        <v>38349</v>
      </c>
      <c r="I26" s="24" t="s">
        <v>32</v>
      </c>
      <c r="J26" s="25" t="s">
        <v>43</v>
      </c>
      <c r="K26" s="26" t="s">
        <v>44</v>
      </c>
    </row>
    <row r="27" spans="1:13" hidden="1" outlineLevel="2">
      <c r="A27" s="18">
        <v>430691</v>
      </c>
      <c r="B27" s="102">
        <v>101</v>
      </c>
      <c r="C27" s="277" t="s">
        <v>52</v>
      </c>
      <c r="D27" s="277" t="s">
        <v>81</v>
      </c>
      <c r="E27" s="21" t="s">
        <v>24</v>
      </c>
      <c r="F27" s="22">
        <v>7</v>
      </c>
      <c r="G27" s="246">
        <v>455</v>
      </c>
      <c r="H27" s="23">
        <v>38182</v>
      </c>
      <c r="I27" s="24" t="s">
        <v>32</v>
      </c>
      <c r="J27" s="25" t="s">
        <v>33</v>
      </c>
      <c r="K27" s="26" t="s">
        <v>34</v>
      </c>
    </row>
    <row r="28" spans="1:13" hidden="1" outlineLevel="2">
      <c r="A28" s="18">
        <v>460500</v>
      </c>
      <c r="B28" s="102">
        <v>100</v>
      </c>
      <c r="C28" s="277" t="s">
        <v>33</v>
      </c>
      <c r="D28" s="277" t="s">
        <v>77</v>
      </c>
      <c r="E28" s="21" t="s">
        <v>24</v>
      </c>
      <c r="F28" s="22">
        <v>9</v>
      </c>
      <c r="G28" s="246">
        <v>630</v>
      </c>
      <c r="H28" s="23">
        <v>38241</v>
      </c>
      <c r="I28" s="24" t="s">
        <v>32</v>
      </c>
      <c r="J28" s="25" t="s">
        <v>41</v>
      </c>
      <c r="K28" s="26" t="s">
        <v>34</v>
      </c>
    </row>
    <row r="29" spans="1:13" hidden="1" outlineLevel="2">
      <c r="A29" s="18">
        <v>430695</v>
      </c>
      <c r="B29" s="102">
        <v>119</v>
      </c>
      <c r="C29" s="277" t="s">
        <v>30</v>
      </c>
      <c r="D29" s="277" t="s">
        <v>72</v>
      </c>
      <c r="E29" s="21" t="s">
        <v>54</v>
      </c>
      <c r="F29" s="22">
        <v>21</v>
      </c>
      <c r="G29" s="246">
        <v>399</v>
      </c>
      <c r="H29" s="23">
        <v>38261</v>
      </c>
      <c r="I29" s="24" t="s">
        <v>32</v>
      </c>
      <c r="J29" s="25" t="s">
        <v>33</v>
      </c>
      <c r="K29" s="26" t="s">
        <v>34</v>
      </c>
    </row>
    <row r="30" spans="1:13" hidden="1" outlineLevel="2">
      <c r="A30" s="18">
        <v>460514</v>
      </c>
      <c r="B30" s="102">
        <v>120</v>
      </c>
      <c r="C30" s="277" t="s">
        <v>52</v>
      </c>
      <c r="D30" s="277" t="s">
        <v>85</v>
      </c>
      <c r="E30" s="21" t="s">
        <v>67</v>
      </c>
      <c r="F30" s="22">
        <v>43</v>
      </c>
      <c r="G30" s="246">
        <v>3010</v>
      </c>
      <c r="H30" s="23">
        <v>38350</v>
      </c>
      <c r="I30" s="24" t="s">
        <v>32</v>
      </c>
      <c r="J30" s="25" t="s">
        <v>41</v>
      </c>
      <c r="K30" s="26" t="s">
        <v>34</v>
      </c>
    </row>
    <row r="31" spans="1:13" hidden="1" outlineLevel="2">
      <c r="A31" s="18">
        <v>430706</v>
      </c>
      <c r="B31" s="102">
        <v>107</v>
      </c>
      <c r="C31" s="277" t="s">
        <v>74</v>
      </c>
      <c r="D31" s="277" t="s">
        <v>78</v>
      </c>
      <c r="E31" s="21" t="s">
        <v>57</v>
      </c>
      <c r="F31" s="22">
        <v>3</v>
      </c>
      <c r="G31" s="246">
        <v>141</v>
      </c>
      <c r="H31" s="23">
        <v>38346</v>
      </c>
      <c r="I31" s="24" t="s">
        <v>32</v>
      </c>
      <c r="J31" s="25" t="s">
        <v>33</v>
      </c>
      <c r="K31" s="26" t="s">
        <v>34</v>
      </c>
    </row>
    <row r="32" spans="1:13" hidden="1" outlineLevel="2">
      <c r="A32" s="18">
        <v>460511</v>
      </c>
      <c r="B32" s="102">
        <v>107</v>
      </c>
      <c r="C32" s="277" t="s">
        <v>74</v>
      </c>
      <c r="D32" s="277" t="s">
        <v>78</v>
      </c>
      <c r="E32" s="21" t="s">
        <v>60</v>
      </c>
      <c r="F32" s="22">
        <v>14</v>
      </c>
      <c r="G32" s="246">
        <v>4340</v>
      </c>
      <c r="H32" s="23">
        <v>38341</v>
      </c>
      <c r="I32" s="24" t="s">
        <v>32</v>
      </c>
      <c r="J32" s="25" t="s">
        <v>41</v>
      </c>
      <c r="K32" s="26" t="s">
        <v>34</v>
      </c>
    </row>
    <row r="33" spans="1:11" hidden="1" outlineLevel="2">
      <c r="A33" s="18">
        <v>460516</v>
      </c>
      <c r="B33" s="102">
        <v>112</v>
      </c>
      <c r="C33" s="277" t="s">
        <v>33</v>
      </c>
      <c r="D33" s="277" t="s">
        <v>76</v>
      </c>
      <c r="E33" s="21" t="s">
        <v>50</v>
      </c>
      <c r="F33" s="22">
        <v>17</v>
      </c>
      <c r="G33" s="246">
        <v>289</v>
      </c>
      <c r="H33" s="23">
        <v>38350</v>
      </c>
      <c r="I33" s="24" t="s">
        <v>32</v>
      </c>
      <c r="J33" s="25" t="s">
        <v>41</v>
      </c>
      <c r="K33" s="26" t="s">
        <v>34</v>
      </c>
    </row>
    <row r="34" spans="1:11" outlineLevel="1" collapsed="1">
      <c r="A34" s="18"/>
      <c r="C34" s="277"/>
      <c r="D34" s="277"/>
      <c r="F34" s="22">
        <f>SUBTOTAL(9,F24:F33)</f>
        <v>120</v>
      </c>
      <c r="G34" s="246">
        <f>SUBTOTAL(9,G24:G33)</f>
        <v>9471</v>
      </c>
      <c r="I34" s="293" t="s">
        <v>1094</v>
      </c>
      <c r="J34" s="25"/>
      <c r="K34" s="26"/>
    </row>
    <row r="35" spans="1:11" hidden="1" outlineLevel="2">
      <c r="A35" s="18">
        <v>420892</v>
      </c>
      <c r="B35" s="102">
        <v>115</v>
      </c>
      <c r="C35" s="277" t="s">
        <v>74</v>
      </c>
      <c r="D35" s="277" t="s">
        <v>79</v>
      </c>
      <c r="E35" s="21" t="s">
        <v>28</v>
      </c>
      <c r="F35" s="22">
        <v>5</v>
      </c>
      <c r="G35" s="246">
        <v>160</v>
      </c>
      <c r="H35" s="23">
        <v>38235</v>
      </c>
      <c r="I35" s="24" t="s">
        <v>46</v>
      </c>
      <c r="J35" s="25" t="s">
        <v>47</v>
      </c>
      <c r="K35" s="26" t="s">
        <v>48</v>
      </c>
    </row>
    <row r="36" spans="1:11" hidden="1" outlineLevel="2">
      <c r="A36" s="18">
        <v>481015</v>
      </c>
      <c r="B36" s="102">
        <v>111</v>
      </c>
      <c r="C36" s="277" t="s">
        <v>52</v>
      </c>
      <c r="D36" s="277" t="s">
        <v>83</v>
      </c>
      <c r="E36" s="21" t="s">
        <v>54</v>
      </c>
      <c r="F36" s="22">
        <v>2</v>
      </c>
      <c r="G36" s="246">
        <v>42</v>
      </c>
      <c r="H36" s="23">
        <v>38324</v>
      </c>
      <c r="I36" s="24" t="s">
        <v>46</v>
      </c>
      <c r="J36" s="25" t="s">
        <v>41</v>
      </c>
      <c r="K36" s="26" t="s">
        <v>34</v>
      </c>
    </row>
    <row r="37" spans="1:11" hidden="1" outlineLevel="2">
      <c r="A37" s="18">
        <v>460505</v>
      </c>
      <c r="B37" s="102">
        <v>111</v>
      </c>
      <c r="C37" s="277" t="s">
        <v>52</v>
      </c>
      <c r="D37" s="277" t="s">
        <v>83</v>
      </c>
      <c r="E37" s="21" t="s">
        <v>57</v>
      </c>
      <c r="F37" s="22">
        <v>10</v>
      </c>
      <c r="G37" s="246">
        <v>450</v>
      </c>
      <c r="H37" s="23">
        <v>38315</v>
      </c>
      <c r="I37" s="24" t="s">
        <v>46</v>
      </c>
      <c r="J37" s="25" t="s">
        <v>41</v>
      </c>
      <c r="K37" s="26" t="s">
        <v>34</v>
      </c>
    </row>
    <row r="38" spans="1:11" hidden="1" outlineLevel="2">
      <c r="A38" s="18">
        <v>460506</v>
      </c>
      <c r="B38" s="102">
        <v>111</v>
      </c>
      <c r="C38" s="277" t="s">
        <v>52</v>
      </c>
      <c r="D38" s="277" t="s">
        <v>83</v>
      </c>
      <c r="E38" s="21" t="s">
        <v>57</v>
      </c>
      <c r="F38" s="22">
        <v>5</v>
      </c>
      <c r="G38" s="246">
        <v>225</v>
      </c>
      <c r="H38" s="23">
        <v>38315</v>
      </c>
      <c r="I38" s="24" t="s">
        <v>46</v>
      </c>
      <c r="J38" s="25" t="s">
        <v>41</v>
      </c>
      <c r="K38" s="26" t="s">
        <v>34</v>
      </c>
    </row>
    <row r="39" spans="1:11" hidden="1" outlineLevel="2">
      <c r="A39" s="18">
        <v>430698</v>
      </c>
      <c r="B39" s="102">
        <v>100</v>
      </c>
      <c r="C39" s="277" t="s">
        <v>33</v>
      </c>
      <c r="D39" s="277" t="s">
        <v>77</v>
      </c>
      <c r="E39" s="21" t="s">
        <v>60</v>
      </c>
      <c r="F39" s="22">
        <v>8</v>
      </c>
      <c r="G39" s="246">
        <v>2480</v>
      </c>
      <c r="H39" s="23">
        <v>38322</v>
      </c>
      <c r="I39" s="24" t="s">
        <v>46</v>
      </c>
      <c r="J39" s="25" t="s">
        <v>30</v>
      </c>
      <c r="K39" s="26" t="s">
        <v>31</v>
      </c>
    </row>
    <row r="40" spans="1:11" hidden="1" outlineLevel="2">
      <c r="A40" s="18">
        <v>430705</v>
      </c>
      <c r="B40" s="102">
        <v>102</v>
      </c>
      <c r="C40" s="277" t="s">
        <v>52</v>
      </c>
      <c r="D40" s="277" t="s">
        <v>82</v>
      </c>
      <c r="E40" s="21" t="s">
        <v>60</v>
      </c>
      <c r="F40" s="22">
        <v>11</v>
      </c>
      <c r="G40" s="246">
        <v>3410</v>
      </c>
      <c r="H40" s="23">
        <v>38342</v>
      </c>
      <c r="I40" s="24" t="s">
        <v>46</v>
      </c>
      <c r="J40" s="25" t="s">
        <v>30</v>
      </c>
      <c r="K40" s="26" t="s">
        <v>31</v>
      </c>
    </row>
    <row r="41" spans="1:11" outlineLevel="1" collapsed="1">
      <c r="A41" s="18"/>
      <c r="C41" s="277"/>
      <c r="D41" s="277"/>
      <c r="F41" s="22">
        <f>SUBTOTAL(9,F35:F40)</f>
        <v>41</v>
      </c>
      <c r="G41" s="246">
        <f>SUBTOTAL(9,G35:G40)</f>
        <v>6767</v>
      </c>
      <c r="I41" s="293" t="s">
        <v>1095</v>
      </c>
      <c r="J41" s="25"/>
      <c r="K41" s="26"/>
    </row>
    <row r="42" spans="1:11" hidden="1" outlineLevel="2">
      <c r="A42" s="18">
        <v>420894</v>
      </c>
      <c r="B42" s="102">
        <v>126</v>
      </c>
      <c r="C42" s="277" t="s">
        <v>35</v>
      </c>
      <c r="D42" s="277" t="s">
        <v>88</v>
      </c>
      <c r="E42" s="21" t="s">
        <v>28</v>
      </c>
      <c r="F42" s="22">
        <v>5</v>
      </c>
      <c r="G42" s="246">
        <v>145</v>
      </c>
      <c r="H42" s="23">
        <v>38258</v>
      </c>
      <c r="I42" s="24" t="s">
        <v>25</v>
      </c>
      <c r="J42" s="25" t="s">
        <v>52</v>
      </c>
      <c r="K42" s="26" t="s">
        <v>53</v>
      </c>
    </row>
    <row r="43" spans="1:11" hidden="1" outlineLevel="2">
      <c r="A43" s="18">
        <v>420895</v>
      </c>
      <c r="B43" s="102">
        <v>104</v>
      </c>
      <c r="C43" s="277" t="s">
        <v>33</v>
      </c>
      <c r="D43" s="277" t="s">
        <v>75</v>
      </c>
      <c r="E43" s="21" t="s">
        <v>28</v>
      </c>
      <c r="F43" s="22">
        <v>3</v>
      </c>
      <c r="G43" s="246">
        <v>87</v>
      </c>
      <c r="H43" s="23">
        <v>38259</v>
      </c>
      <c r="I43" s="24" t="s">
        <v>25</v>
      </c>
      <c r="J43" s="25" t="s">
        <v>52</v>
      </c>
      <c r="K43" s="26" t="s">
        <v>53</v>
      </c>
    </row>
    <row r="44" spans="1:11" hidden="1" outlineLevel="2">
      <c r="A44" s="18">
        <v>420886</v>
      </c>
      <c r="B44" s="102">
        <v>100</v>
      </c>
      <c r="C44" s="277" t="s">
        <v>33</v>
      </c>
      <c r="D44" s="277" t="s">
        <v>77</v>
      </c>
      <c r="E44" s="21" t="s">
        <v>24</v>
      </c>
      <c r="F44" s="22">
        <v>11</v>
      </c>
      <c r="G44" s="246">
        <v>715</v>
      </c>
      <c r="H44" s="23">
        <v>38172</v>
      </c>
      <c r="I44" s="24" t="s">
        <v>25</v>
      </c>
      <c r="J44" s="25" t="s">
        <v>26</v>
      </c>
      <c r="K44" s="26" t="s">
        <v>27</v>
      </c>
    </row>
    <row r="45" spans="1:11" hidden="1" outlineLevel="2">
      <c r="A45" s="18">
        <v>420888</v>
      </c>
      <c r="B45" s="102">
        <v>100</v>
      </c>
      <c r="C45" s="277" t="s">
        <v>33</v>
      </c>
      <c r="D45" s="277" t="s">
        <v>77</v>
      </c>
      <c r="E45" s="21" t="s">
        <v>24</v>
      </c>
      <c r="F45" s="22">
        <v>15</v>
      </c>
      <c r="G45" s="246">
        <v>975</v>
      </c>
      <c r="H45" s="23">
        <v>38175</v>
      </c>
      <c r="I45" s="24" t="s">
        <v>25</v>
      </c>
      <c r="J45" s="25" t="s">
        <v>26</v>
      </c>
      <c r="K45" s="26" t="s">
        <v>27</v>
      </c>
    </row>
    <row r="46" spans="1:11" hidden="1" outlineLevel="2">
      <c r="A46" s="18">
        <v>430692</v>
      </c>
      <c r="B46" s="102">
        <v>104</v>
      </c>
      <c r="C46" s="277" t="s">
        <v>33</v>
      </c>
      <c r="D46" s="277" t="s">
        <v>75</v>
      </c>
      <c r="E46" s="21" t="s">
        <v>24</v>
      </c>
      <c r="F46" s="22">
        <v>9</v>
      </c>
      <c r="G46" s="246">
        <v>630</v>
      </c>
      <c r="H46" s="23">
        <v>38237</v>
      </c>
      <c r="I46" s="24" t="s">
        <v>25</v>
      </c>
      <c r="J46" s="25" t="s">
        <v>30</v>
      </c>
      <c r="K46" s="26" t="s">
        <v>31</v>
      </c>
    </row>
    <row r="47" spans="1:11" hidden="1" outlineLevel="2">
      <c r="A47" s="18">
        <v>420901</v>
      </c>
      <c r="B47" s="102">
        <v>104</v>
      </c>
      <c r="C47" s="277" t="s">
        <v>33</v>
      </c>
      <c r="D47" s="277" t="s">
        <v>75</v>
      </c>
      <c r="E47" s="21" t="s">
        <v>24</v>
      </c>
      <c r="F47" s="22">
        <v>8</v>
      </c>
      <c r="G47" s="246">
        <v>560</v>
      </c>
      <c r="H47" s="23">
        <v>38320</v>
      </c>
      <c r="I47" s="24" t="s">
        <v>25</v>
      </c>
      <c r="J47" s="25" t="s">
        <v>61</v>
      </c>
      <c r="K47" s="26" t="s">
        <v>62</v>
      </c>
    </row>
    <row r="48" spans="1:11" hidden="1" outlineLevel="2">
      <c r="A48" s="18">
        <v>420903</v>
      </c>
      <c r="B48" s="102">
        <v>101</v>
      </c>
      <c r="C48" s="277" t="s">
        <v>52</v>
      </c>
      <c r="D48" s="277" t="s">
        <v>81</v>
      </c>
      <c r="E48" s="21" t="s">
        <v>24</v>
      </c>
      <c r="F48" s="22">
        <v>10</v>
      </c>
      <c r="G48" s="246">
        <v>700</v>
      </c>
      <c r="H48" s="23">
        <v>38333</v>
      </c>
      <c r="I48" s="24" t="s">
        <v>25</v>
      </c>
      <c r="J48" s="25" t="s">
        <v>61</v>
      </c>
      <c r="K48" s="26" t="s">
        <v>62</v>
      </c>
    </row>
    <row r="49" spans="1:11" hidden="1" outlineLevel="2">
      <c r="A49" s="18">
        <v>420899</v>
      </c>
      <c r="B49" s="102">
        <v>119</v>
      </c>
      <c r="C49" s="277" t="s">
        <v>30</v>
      </c>
      <c r="D49" s="277" t="s">
        <v>72</v>
      </c>
      <c r="E49" s="21" t="s">
        <v>24</v>
      </c>
      <c r="F49" s="22">
        <v>18</v>
      </c>
      <c r="G49" s="246">
        <v>1260</v>
      </c>
      <c r="H49" s="23">
        <v>38307</v>
      </c>
      <c r="I49" s="24" t="s">
        <v>25</v>
      </c>
      <c r="J49" s="25" t="s">
        <v>52</v>
      </c>
      <c r="K49" s="26" t="s">
        <v>53</v>
      </c>
    </row>
    <row r="50" spans="1:11" hidden="1" outlineLevel="2">
      <c r="A50" s="18">
        <v>420887</v>
      </c>
      <c r="B50" s="102">
        <v>119</v>
      </c>
      <c r="C50" s="277" t="s">
        <v>30</v>
      </c>
      <c r="D50" s="277" t="s">
        <v>72</v>
      </c>
      <c r="E50" s="21" t="s">
        <v>24</v>
      </c>
      <c r="F50" s="22">
        <v>9</v>
      </c>
      <c r="G50" s="246">
        <v>585</v>
      </c>
      <c r="H50" s="23">
        <v>38173</v>
      </c>
      <c r="I50" s="24" t="s">
        <v>25</v>
      </c>
      <c r="J50" s="25" t="s">
        <v>26</v>
      </c>
      <c r="K50" s="26" t="s">
        <v>27</v>
      </c>
    </row>
    <row r="51" spans="1:11" hidden="1" outlineLevel="2">
      <c r="A51" s="18">
        <v>420922</v>
      </c>
      <c r="B51" s="102">
        <v>118</v>
      </c>
      <c r="C51" s="277" t="s">
        <v>30</v>
      </c>
      <c r="D51" s="277" t="s">
        <v>71</v>
      </c>
      <c r="E51" s="21" t="s">
        <v>57</v>
      </c>
      <c r="F51" s="22">
        <v>5</v>
      </c>
      <c r="G51" s="246">
        <v>235</v>
      </c>
      <c r="H51" s="23">
        <v>38352</v>
      </c>
      <c r="I51" s="24" t="s">
        <v>25</v>
      </c>
      <c r="J51" s="25" t="s">
        <v>38</v>
      </c>
      <c r="K51" s="26" t="s">
        <v>39</v>
      </c>
    </row>
    <row r="52" spans="1:11" hidden="1" outlineLevel="2">
      <c r="A52" s="18">
        <v>420898</v>
      </c>
      <c r="B52" s="102">
        <v>104</v>
      </c>
      <c r="C52" s="277" t="s">
        <v>33</v>
      </c>
      <c r="D52" s="277" t="s">
        <v>75</v>
      </c>
      <c r="E52" s="21" t="s">
        <v>57</v>
      </c>
      <c r="F52" s="22">
        <v>5</v>
      </c>
      <c r="G52" s="246">
        <v>225</v>
      </c>
      <c r="H52" s="23">
        <v>38306</v>
      </c>
      <c r="I52" s="24" t="s">
        <v>25</v>
      </c>
      <c r="J52" s="25" t="s">
        <v>52</v>
      </c>
      <c r="K52" s="26" t="s">
        <v>53</v>
      </c>
    </row>
    <row r="53" spans="1:11" hidden="1" outlineLevel="2">
      <c r="A53" s="18">
        <v>420904</v>
      </c>
      <c r="B53" s="102">
        <v>107</v>
      </c>
      <c r="C53" s="277" t="s">
        <v>74</v>
      </c>
      <c r="D53" s="277" t="s">
        <v>78</v>
      </c>
      <c r="E53" s="21" t="s">
        <v>57</v>
      </c>
      <c r="F53" s="22">
        <v>5</v>
      </c>
      <c r="G53" s="246">
        <v>235</v>
      </c>
      <c r="H53" s="23">
        <v>38334</v>
      </c>
      <c r="I53" s="24" t="s">
        <v>25</v>
      </c>
      <c r="J53" s="25" t="s">
        <v>61</v>
      </c>
      <c r="K53" s="26" t="s">
        <v>62</v>
      </c>
    </row>
    <row r="54" spans="1:11" hidden="1" outlineLevel="2">
      <c r="A54" s="18">
        <v>420896</v>
      </c>
      <c r="B54" s="102">
        <v>119</v>
      </c>
      <c r="C54" s="277" t="s">
        <v>30</v>
      </c>
      <c r="D54" s="277" t="s">
        <v>72</v>
      </c>
      <c r="E54" s="21" t="s">
        <v>57</v>
      </c>
      <c r="F54" s="22">
        <v>3</v>
      </c>
      <c r="G54" s="246">
        <v>135</v>
      </c>
      <c r="H54" s="23">
        <v>38289</v>
      </c>
      <c r="I54" s="24" t="s">
        <v>25</v>
      </c>
      <c r="J54" s="25" t="s">
        <v>52</v>
      </c>
      <c r="K54" s="26" t="s">
        <v>53</v>
      </c>
    </row>
    <row r="55" spans="1:11" hidden="1" outlineLevel="2">
      <c r="A55" s="18">
        <v>420897</v>
      </c>
      <c r="B55" s="102">
        <v>119</v>
      </c>
      <c r="C55" s="277" t="s">
        <v>30</v>
      </c>
      <c r="D55" s="277" t="s">
        <v>72</v>
      </c>
      <c r="E55" s="21" t="s">
        <v>57</v>
      </c>
      <c r="F55" s="22">
        <v>3</v>
      </c>
      <c r="G55" s="246">
        <v>135</v>
      </c>
      <c r="H55" s="23">
        <v>38289</v>
      </c>
      <c r="I55" s="24" t="s">
        <v>25</v>
      </c>
      <c r="J55" s="25" t="s">
        <v>52</v>
      </c>
      <c r="K55" s="26" t="s">
        <v>53</v>
      </c>
    </row>
    <row r="56" spans="1:11" hidden="1" outlineLevel="2">
      <c r="A56" s="18">
        <v>420920</v>
      </c>
      <c r="B56" s="102">
        <v>119</v>
      </c>
      <c r="C56" s="277" t="s">
        <v>30</v>
      </c>
      <c r="D56" s="277" t="s">
        <v>72</v>
      </c>
      <c r="E56" s="21" t="s">
        <v>57</v>
      </c>
      <c r="F56" s="22">
        <v>5</v>
      </c>
      <c r="G56" s="246">
        <v>235</v>
      </c>
      <c r="H56" s="23">
        <v>38351</v>
      </c>
      <c r="I56" s="24" t="s">
        <v>25</v>
      </c>
      <c r="J56" s="25" t="s">
        <v>38</v>
      </c>
      <c r="K56" s="26" t="s">
        <v>39</v>
      </c>
    </row>
    <row r="57" spans="1:11" hidden="1" outlineLevel="2">
      <c r="A57" s="18">
        <v>420921</v>
      </c>
      <c r="B57" s="102">
        <v>119</v>
      </c>
      <c r="C57" s="277" t="s">
        <v>30</v>
      </c>
      <c r="D57" s="277" t="s">
        <v>72</v>
      </c>
      <c r="E57" s="21" t="s">
        <v>57</v>
      </c>
      <c r="F57" s="22">
        <v>5</v>
      </c>
      <c r="G57" s="246">
        <v>235</v>
      </c>
      <c r="H57" s="23">
        <v>38351</v>
      </c>
      <c r="I57" s="24" t="s">
        <v>25</v>
      </c>
      <c r="J57" s="25" t="s">
        <v>38</v>
      </c>
      <c r="K57" s="26" t="s">
        <v>39</v>
      </c>
    </row>
    <row r="58" spans="1:11" hidden="1" outlineLevel="2">
      <c r="A58" s="18">
        <v>420912</v>
      </c>
      <c r="B58" s="102">
        <v>100</v>
      </c>
      <c r="C58" s="277" t="s">
        <v>33</v>
      </c>
      <c r="D58" s="277" t="s">
        <v>77</v>
      </c>
      <c r="E58" s="21" t="s">
        <v>60</v>
      </c>
      <c r="F58" s="22">
        <v>18</v>
      </c>
      <c r="G58" s="246">
        <v>7380</v>
      </c>
      <c r="H58" s="23">
        <v>38342</v>
      </c>
      <c r="I58" s="24" t="s">
        <v>25</v>
      </c>
      <c r="J58" s="25" t="s">
        <v>61</v>
      </c>
      <c r="K58" s="26" t="s">
        <v>62</v>
      </c>
    </row>
    <row r="59" spans="1:11" hidden="1" outlineLevel="2">
      <c r="A59" s="18">
        <v>420900</v>
      </c>
      <c r="B59" s="102">
        <v>122</v>
      </c>
      <c r="C59" s="277" t="s">
        <v>52</v>
      </c>
      <c r="D59" s="277" t="s">
        <v>86</v>
      </c>
      <c r="E59" s="21" t="s">
        <v>60</v>
      </c>
      <c r="F59" s="22">
        <v>8</v>
      </c>
      <c r="G59" s="246">
        <v>3280</v>
      </c>
      <c r="H59" s="23">
        <v>38317</v>
      </c>
      <c r="I59" s="24" t="s">
        <v>25</v>
      </c>
      <c r="J59" s="25" t="s">
        <v>61</v>
      </c>
      <c r="K59" s="26" t="s">
        <v>62</v>
      </c>
    </row>
    <row r="60" spans="1:11" hidden="1" outlineLevel="2">
      <c r="A60" s="18">
        <v>420908</v>
      </c>
      <c r="B60" s="102">
        <v>100</v>
      </c>
      <c r="C60" s="277" t="s">
        <v>33</v>
      </c>
      <c r="D60" s="277" t="s">
        <v>77</v>
      </c>
      <c r="E60" s="21" t="s">
        <v>60</v>
      </c>
      <c r="F60" s="22">
        <v>10</v>
      </c>
      <c r="G60" s="246">
        <v>4100</v>
      </c>
      <c r="H60" s="23">
        <v>38340</v>
      </c>
      <c r="I60" s="24" t="s">
        <v>25</v>
      </c>
      <c r="J60" s="25" t="s">
        <v>61</v>
      </c>
      <c r="K60" s="26" t="s">
        <v>62</v>
      </c>
    </row>
    <row r="61" spans="1:11" hidden="1" outlineLevel="2">
      <c r="A61" s="18">
        <v>420911</v>
      </c>
      <c r="B61" s="102">
        <v>102</v>
      </c>
      <c r="C61" s="277" t="s">
        <v>52</v>
      </c>
      <c r="D61" s="277" t="s">
        <v>82</v>
      </c>
      <c r="E61" s="21" t="s">
        <v>60</v>
      </c>
      <c r="F61" s="22">
        <v>17</v>
      </c>
      <c r="G61" s="246">
        <v>6970</v>
      </c>
      <c r="H61" s="23">
        <v>38342</v>
      </c>
      <c r="I61" s="24" t="s">
        <v>25</v>
      </c>
      <c r="J61" s="25" t="s">
        <v>61</v>
      </c>
      <c r="K61" s="26" t="s">
        <v>62</v>
      </c>
    </row>
    <row r="62" spans="1:11" hidden="1" outlineLevel="2">
      <c r="A62" s="18">
        <v>420910</v>
      </c>
      <c r="B62" s="102">
        <v>122</v>
      </c>
      <c r="C62" s="277" t="s">
        <v>52</v>
      </c>
      <c r="D62" s="277" t="s">
        <v>86</v>
      </c>
      <c r="E62" s="21" t="s">
        <v>45</v>
      </c>
      <c r="F62" s="22">
        <v>13</v>
      </c>
      <c r="G62" s="246">
        <v>468</v>
      </c>
      <c r="H62" s="23">
        <v>38341</v>
      </c>
      <c r="I62" s="24" t="s">
        <v>25</v>
      </c>
      <c r="J62" s="25" t="s">
        <v>61</v>
      </c>
      <c r="K62" s="26" t="s">
        <v>62</v>
      </c>
    </row>
    <row r="63" spans="1:11" hidden="1" outlineLevel="2">
      <c r="A63" s="18">
        <v>420902</v>
      </c>
      <c r="B63" s="102">
        <v>102</v>
      </c>
      <c r="C63" s="277" t="s">
        <v>52</v>
      </c>
      <c r="D63" s="277" t="s">
        <v>82</v>
      </c>
      <c r="E63" s="21" t="s">
        <v>45</v>
      </c>
      <c r="F63" s="22">
        <v>5</v>
      </c>
      <c r="G63" s="246">
        <v>180</v>
      </c>
      <c r="H63" s="23">
        <v>38321</v>
      </c>
      <c r="I63" s="24" t="s">
        <v>25</v>
      </c>
      <c r="J63" s="25" t="s">
        <v>61</v>
      </c>
      <c r="K63" s="26" t="s">
        <v>62</v>
      </c>
    </row>
    <row r="64" spans="1:11" hidden="1" outlineLevel="2">
      <c r="A64" s="18">
        <v>430693</v>
      </c>
      <c r="B64" s="102">
        <v>115</v>
      </c>
      <c r="C64" s="277" t="s">
        <v>74</v>
      </c>
      <c r="D64" s="277" t="s">
        <v>79</v>
      </c>
      <c r="E64" s="21" t="s">
        <v>49</v>
      </c>
      <c r="F64" s="22">
        <v>4</v>
      </c>
      <c r="G64" s="246">
        <v>180</v>
      </c>
      <c r="H64" s="23">
        <v>38258</v>
      </c>
      <c r="I64" s="24" t="s">
        <v>25</v>
      </c>
      <c r="J64" s="25" t="s">
        <v>30</v>
      </c>
      <c r="K64" s="26" t="s">
        <v>31</v>
      </c>
    </row>
    <row r="65" spans="1:11" hidden="1" outlineLevel="2">
      <c r="A65" s="18">
        <v>430694</v>
      </c>
      <c r="B65" s="102">
        <v>112</v>
      </c>
      <c r="C65" s="277" t="s">
        <v>33</v>
      </c>
      <c r="D65" s="277" t="s">
        <v>76</v>
      </c>
      <c r="E65" s="21" t="s">
        <v>50</v>
      </c>
      <c r="F65" s="28">
        <v>5</v>
      </c>
      <c r="G65" s="246">
        <v>85</v>
      </c>
      <c r="H65" s="23">
        <v>38258</v>
      </c>
      <c r="I65" s="24" t="s">
        <v>25</v>
      </c>
      <c r="J65" s="25" t="s">
        <v>30</v>
      </c>
      <c r="K65" s="26" t="s">
        <v>31</v>
      </c>
    </row>
    <row r="66" spans="1:11" outlineLevel="1" collapsed="1">
      <c r="A66" s="18"/>
      <c r="C66" s="277"/>
      <c r="D66" s="277"/>
      <c r="F66" s="28">
        <f>SUBTOTAL(9,F42:F65)</f>
        <v>199</v>
      </c>
      <c r="G66" s="246">
        <f>SUBTOTAL(9,G42:G65)</f>
        <v>29735</v>
      </c>
      <c r="I66" s="293" t="s">
        <v>1096</v>
      </c>
      <c r="J66" s="25"/>
      <c r="K66" s="26"/>
    </row>
    <row r="67" spans="1:11" hidden="1" outlineLevel="2">
      <c r="A67" s="18">
        <v>420890</v>
      </c>
      <c r="B67" s="102">
        <v>101</v>
      </c>
      <c r="C67" s="277" t="s">
        <v>52</v>
      </c>
      <c r="D67" s="277" t="s">
        <v>81</v>
      </c>
      <c r="E67" s="21" t="s">
        <v>28</v>
      </c>
      <c r="F67" s="22">
        <v>1</v>
      </c>
      <c r="G67" s="246">
        <v>29</v>
      </c>
      <c r="H67" s="23">
        <v>38233</v>
      </c>
      <c r="I67" s="24" t="s">
        <v>37</v>
      </c>
      <c r="J67" s="25" t="s">
        <v>38</v>
      </c>
      <c r="K67" s="26" t="s">
        <v>39</v>
      </c>
    </row>
    <row r="68" spans="1:11" hidden="1" outlineLevel="2">
      <c r="A68" s="18">
        <v>420891</v>
      </c>
      <c r="B68" s="102">
        <v>100</v>
      </c>
      <c r="C68" s="277" t="s">
        <v>33</v>
      </c>
      <c r="D68" s="277" t="s">
        <v>77</v>
      </c>
      <c r="E68" s="21" t="s">
        <v>28</v>
      </c>
      <c r="F68" s="22">
        <v>1</v>
      </c>
      <c r="G68" s="246">
        <v>29</v>
      </c>
      <c r="H68" s="23">
        <v>38233</v>
      </c>
      <c r="I68" s="24" t="s">
        <v>37</v>
      </c>
      <c r="J68" s="25" t="s">
        <v>38</v>
      </c>
      <c r="K68" s="26" t="s">
        <v>39</v>
      </c>
    </row>
    <row r="69" spans="1:11" hidden="1" outlineLevel="2">
      <c r="A69" s="18">
        <v>420889</v>
      </c>
      <c r="B69" s="102">
        <v>115</v>
      </c>
      <c r="C69" s="277" t="s">
        <v>74</v>
      </c>
      <c r="D69" s="277" t="s">
        <v>79</v>
      </c>
      <c r="E69" s="21" t="s">
        <v>28</v>
      </c>
      <c r="F69" s="22">
        <v>5</v>
      </c>
      <c r="G69" s="246">
        <v>160</v>
      </c>
      <c r="H69" s="23">
        <v>38215</v>
      </c>
      <c r="I69" s="24" t="s">
        <v>37</v>
      </c>
      <c r="J69" s="25" t="s">
        <v>38</v>
      </c>
      <c r="K69" s="26" t="s">
        <v>39</v>
      </c>
    </row>
    <row r="70" spans="1:11" hidden="1" outlineLevel="2">
      <c r="A70" s="18">
        <v>430707</v>
      </c>
      <c r="B70" s="102">
        <v>111</v>
      </c>
      <c r="C70" s="277" t="s">
        <v>52</v>
      </c>
      <c r="D70" s="277" t="s">
        <v>83</v>
      </c>
      <c r="E70" s="21" t="s">
        <v>66</v>
      </c>
      <c r="F70" s="22">
        <v>1</v>
      </c>
      <c r="G70" s="246">
        <v>39</v>
      </c>
      <c r="H70" s="23">
        <v>38348</v>
      </c>
      <c r="I70" s="24" t="s">
        <v>37</v>
      </c>
      <c r="J70" s="25" t="s">
        <v>30</v>
      </c>
      <c r="K70" s="26" t="s">
        <v>31</v>
      </c>
    </row>
    <row r="71" spans="1:11" hidden="1" outlineLevel="2">
      <c r="A71" s="18">
        <v>440023</v>
      </c>
      <c r="B71" s="102">
        <v>111</v>
      </c>
      <c r="C71" s="277" t="s">
        <v>52</v>
      </c>
      <c r="D71" s="277" t="s">
        <v>83</v>
      </c>
      <c r="E71" s="21" t="s">
        <v>66</v>
      </c>
      <c r="F71" s="22">
        <v>15</v>
      </c>
      <c r="G71" s="246">
        <v>570</v>
      </c>
      <c r="H71" s="23">
        <v>38340</v>
      </c>
      <c r="I71" s="24" t="s">
        <v>37</v>
      </c>
      <c r="J71" s="25" t="s">
        <v>65</v>
      </c>
      <c r="K71" s="26" t="s">
        <v>56</v>
      </c>
    </row>
    <row r="72" spans="1:11" hidden="1" outlineLevel="2">
      <c r="A72" s="18">
        <v>440024</v>
      </c>
      <c r="B72" s="102">
        <v>122</v>
      </c>
      <c r="C72" s="277" t="s">
        <v>52</v>
      </c>
      <c r="D72" s="277" t="s">
        <v>86</v>
      </c>
      <c r="E72" s="21" t="s">
        <v>66</v>
      </c>
      <c r="F72" s="22">
        <v>3</v>
      </c>
      <c r="G72" s="246">
        <v>114</v>
      </c>
      <c r="H72" s="23">
        <v>38340</v>
      </c>
      <c r="I72" s="24" t="s">
        <v>37</v>
      </c>
      <c r="J72" s="25" t="s">
        <v>65</v>
      </c>
      <c r="K72" s="26" t="s">
        <v>56</v>
      </c>
    </row>
    <row r="73" spans="1:11" hidden="1" outlineLevel="2">
      <c r="A73" s="18">
        <v>440025</v>
      </c>
      <c r="B73" s="102">
        <v>102</v>
      </c>
      <c r="C73" s="277" t="s">
        <v>52</v>
      </c>
      <c r="D73" s="277" t="s">
        <v>82</v>
      </c>
      <c r="E73" s="21" t="s">
        <v>66</v>
      </c>
      <c r="F73" s="22">
        <v>2</v>
      </c>
      <c r="G73" s="246">
        <v>76</v>
      </c>
      <c r="H73" s="23">
        <v>38340</v>
      </c>
      <c r="I73" s="24" t="s">
        <v>37</v>
      </c>
      <c r="J73" s="25" t="s">
        <v>65</v>
      </c>
      <c r="K73" s="26" t="s">
        <v>56</v>
      </c>
    </row>
    <row r="74" spans="1:11" hidden="1" outlineLevel="2">
      <c r="A74" s="18">
        <v>440026</v>
      </c>
      <c r="B74" s="102">
        <v>107</v>
      </c>
      <c r="C74" s="277" t="s">
        <v>74</v>
      </c>
      <c r="D74" s="277" t="s">
        <v>78</v>
      </c>
      <c r="E74" s="21" t="s">
        <v>66</v>
      </c>
      <c r="F74" s="22">
        <v>1</v>
      </c>
      <c r="G74" s="246">
        <v>38</v>
      </c>
      <c r="H74" s="23">
        <v>38340</v>
      </c>
      <c r="I74" s="24" t="s">
        <v>37</v>
      </c>
      <c r="J74" s="25" t="s">
        <v>43</v>
      </c>
      <c r="K74" s="26" t="s">
        <v>44</v>
      </c>
    </row>
    <row r="75" spans="1:11" hidden="1" outlineLevel="2">
      <c r="A75" s="18">
        <v>430708</v>
      </c>
      <c r="B75" s="102">
        <v>115</v>
      </c>
      <c r="C75" s="277" t="s">
        <v>74</v>
      </c>
      <c r="D75" s="277" t="s">
        <v>79</v>
      </c>
      <c r="E75" s="21" t="s">
        <v>24</v>
      </c>
      <c r="F75" s="22">
        <v>7</v>
      </c>
      <c r="G75" s="246">
        <v>490</v>
      </c>
      <c r="H75" s="23">
        <v>38352</v>
      </c>
      <c r="I75" s="24" t="s">
        <v>37</v>
      </c>
      <c r="J75" s="25" t="s">
        <v>30</v>
      </c>
      <c r="K75" s="26" t="s">
        <v>31</v>
      </c>
    </row>
    <row r="76" spans="1:11" hidden="1" outlineLevel="2">
      <c r="A76" s="18">
        <v>460501</v>
      </c>
      <c r="B76" s="102">
        <v>111</v>
      </c>
      <c r="C76" s="277" t="s">
        <v>52</v>
      </c>
      <c r="D76" s="277" t="s">
        <v>83</v>
      </c>
      <c r="E76" s="21" t="s">
        <v>24</v>
      </c>
      <c r="F76" s="22">
        <v>11</v>
      </c>
      <c r="G76" s="246">
        <v>715</v>
      </c>
      <c r="H76" s="23">
        <v>38284</v>
      </c>
      <c r="I76" s="24" t="s">
        <v>37</v>
      </c>
      <c r="J76" s="25" t="s">
        <v>41</v>
      </c>
      <c r="K76" s="26" t="s">
        <v>34</v>
      </c>
    </row>
    <row r="77" spans="1:11" hidden="1" outlineLevel="2">
      <c r="A77" s="18">
        <v>420907</v>
      </c>
      <c r="B77" s="102">
        <v>122</v>
      </c>
      <c r="C77" s="277" t="s">
        <v>52</v>
      </c>
      <c r="D77" s="277" t="s">
        <v>86</v>
      </c>
      <c r="E77" s="21" t="s">
        <v>54</v>
      </c>
      <c r="F77" s="22">
        <v>8</v>
      </c>
      <c r="G77" s="246">
        <v>168</v>
      </c>
      <c r="H77" s="23">
        <v>38339</v>
      </c>
      <c r="I77" s="24" t="s">
        <v>37</v>
      </c>
      <c r="J77" s="25" t="s">
        <v>61</v>
      </c>
      <c r="K77" s="26" t="s">
        <v>62</v>
      </c>
    </row>
    <row r="78" spans="1:11" hidden="1" outlineLevel="2">
      <c r="A78" s="18">
        <v>440030</v>
      </c>
      <c r="B78" s="102">
        <v>104</v>
      </c>
      <c r="C78" s="277" t="s">
        <v>33</v>
      </c>
      <c r="D78" s="277" t="s">
        <v>75</v>
      </c>
      <c r="E78" s="21" t="s">
        <v>57</v>
      </c>
      <c r="F78" s="22">
        <v>4</v>
      </c>
      <c r="G78" s="246">
        <v>188</v>
      </c>
      <c r="H78" s="23">
        <v>38341</v>
      </c>
      <c r="I78" s="24" t="s">
        <v>37</v>
      </c>
      <c r="J78" s="25" t="s">
        <v>43</v>
      </c>
      <c r="K78" s="26" t="s">
        <v>44</v>
      </c>
    </row>
    <row r="79" spans="1:11" hidden="1" outlineLevel="2">
      <c r="A79" s="18">
        <v>460508</v>
      </c>
      <c r="B79" s="102">
        <v>105</v>
      </c>
      <c r="C79" s="277" t="s">
        <v>65</v>
      </c>
      <c r="D79" s="277" t="s">
        <v>68</v>
      </c>
      <c r="E79" s="21" t="s">
        <v>57</v>
      </c>
      <c r="F79" s="22">
        <v>4</v>
      </c>
      <c r="G79" s="246">
        <v>188</v>
      </c>
      <c r="H79" s="23">
        <v>38332</v>
      </c>
      <c r="I79" s="24" t="s">
        <v>37</v>
      </c>
      <c r="J79" s="25" t="s">
        <v>41</v>
      </c>
      <c r="K79" s="26" t="s">
        <v>34</v>
      </c>
    </row>
    <row r="80" spans="1:11" hidden="1" outlineLevel="2">
      <c r="A80" s="18">
        <v>420905</v>
      </c>
      <c r="B80" s="102">
        <v>101</v>
      </c>
      <c r="C80" s="277" t="s">
        <v>52</v>
      </c>
      <c r="D80" s="277" t="s">
        <v>81</v>
      </c>
      <c r="E80" s="21" t="s">
        <v>57</v>
      </c>
      <c r="F80" s="22">
        <v>3</v>
      </c>
      <c r="G80" s="246">
        <v>141</v>
      </c>
      <c r="H80" s="23">
        <v>38334</v>
      </c>
      <c r="I80" s="24" t="s">
        <v>37</v>
      </c>
      <c r="J80" s="25" t="s">
        <v>61</v>
      </c>
      <c r="K80" s="26" t="s">
        <v>62</v>
      </c>
    </row>
    <row r="81" spans="1:11" hidden="1" outlineLevel="2">
      <c r="A81" s="18">
        <v>420906</v>
      </c>
      <c r="B81" s="102">
        <v>104</v>
      </c>
      <c r="C81" s="277" t="s">
        <v>33</v>
      </c>
      <c r="D81" s="277" t="s">
        <v>75</v>
      </c>
      <c r="E81" s="21" t="s">
        <v>57</v>
      </c>
      <c r="F81" s="22">
        <v>5</v>
      </c>
      <c r="G81" s="246">
        <v>235</v>
      </c>
      <c r="H81" s="23">
        <v>38339</v>
      </c>
      <c r="I81" s="24" t="s">
        <v>37</v>
      </c>
      <c r="J81" s="25" t="s">
        <v>61</v>
      </c>
      <c r="K81" s="26" t="s">
        <v>62</v>
      </c>
    </row>
    <row r="82" spans="1:11" hidden="1" outlineLevel="2">
      <c r="A82" s="18">
        <v>420918</v>
      </c>
      <c r="B82" s="102">
        <v>110</v>
      </c>
      <c r="C82" s="277" t="s">
        <v>65</v>
      </c>
      <c r="D82" s="277" t="s">
        <v>70</v>
      </c>
      <c r="E82" s="21" t="s">
        <v>57</v>
      </c>
      <c r="F82" s="22">
        <v>2</v>
      </c>
      <c r="G82" s="246">
        <v>94</v>
      </c>
      <c r="H82" s="23">
        <v>38349</v>
      </c>
      <c r="I82" s="24" t="s">
        <v>37</v>
      </c>
      <c r="J82" s="25" t="s">
        <v>61</v>
      </c>
      <c r="K82" s="26" t="s">
        <v>62</v>
      </c>
    </row>
    <row r="83" spans="1:11" hidden="1" outlineLevel="2">
      <c r="A83" s="18">
        <v>420913</v>
      </c>
      <c r="B83" s="102">
        <v>100</v>
      </c>
      <c r="C83" s="277" t="s">
        <v>33</v>
      </c>
      <c r="D83" s="277" t="s">
        <v>77</v>
      </c>
      <c r="E83" s="21" t="s">
        <v>60</v>
      </c>
      <c r="F83" s="22">
        <v>13</v>
      </c>
      <c r="G83" s="246">
        <v>5330</v>
      </c>
      <c r="H83" s="23">
        <v>38343</v>
      </c>
      <c r="I83" s="24" t="s">
        <v>37</v>
      </c>
      <c r="J83" s="25" t="s">
        <v>61</v>
      </c>
      <c r="K83" s="26" t="s">
        <v>62</v>
      </c>
    </row>
    <row r="84" spans="1:11" hidden="1" outlineLevel="2">
      <c r="A84" s="18">
        <v>481019</v>
      </c>
      <c r="B84" s="102">
        <v>100</v>
      </c>
      <c r="C84" s="277" t="s">
        <v>33</v>
      </c>
      <c r="D84" s="277" t="s">
        <v>77</v>
      </c>
      <c r="E84" s="21" t="s">
        <v>60</v>
      </c>
      <c r="F84" s="22">
        <v>10</v>
      </c>
      <c r="G84" s="246">
        <v>4100</v>
      </c>
      <c r="H84" s="23">
        <v>38334</v>
      </c>
      <c r="I84" s="24" t="s">
        <v>37</v>
      </c>
      <c r="J84" s="25" t="s">
        <v>41</v>
      </c>
      <c r="K84" s="26" t="s">
        <v>34</v>
      </c>
    </row>
    <row r="85" spans="1:11" hidden="1" outlineLevel="2">
      <c r="A85" s="18">
        <v>430701</v>
      </c>
      <c r="B85" s="102">
        <v>100</v>
      </c>
      <c r="C85" s="277" t="s">
        <v>33</v>
      </c>
      <c r="D85" s="277" t="s">
        <v>77</v>
      </c>
      <c r="E85" s="21" t="s">
        <v>60</v>
      </c>
      <c r="F85" s="22">
        <v>13</v>
      </c>
      <c r="G85" s="246">
        <v>5330</v>
      </c>
      <c r="H85" s="23">
        <v>38325</v>
      </c>
      <c r="I85" s="24" t="s">
        <v>37</v>
      </c>
      <c r="J85" s="25" t="s">
        <v>30</v>
      </c>
      <c r="K85" s="26" t="s">
        <v>31</v>
      </c>
    </row>
    <row r="86" spans="1:11" hidden="1" outlineLevel="2">
      <c r="A86" s="18">
        <v>481017</v>
      </c>
      <c r="B86" s="102">
        <v>111</v>
      </c>
      <c r="C86" s="277" t="s">
        <v>52</v>
      </c>
      <c r="D86" s="277" t="s">
        <v>83</v>
      </c>
      <c r="E86" s="21" t="s">
        <v>60</v>
      </c>
      <c r="F86" s="22">
        <v>11</v>
      </c>
      <c r="G86" s="246">
        <v>3410</v>
      </c>
      <c r="H86" s="23">
        <v>38326</v>
      </c>
      <c r="I86" s="24" t="s">
        <v>37</v>
      </c>
      <c r="J86" s="25" t="s">
        <v>41</v>
      </c>
      <c r="K86" s="26" t="s">
        <v>34</v>
      </c>
    </row>
    <row r="87" spans="1:11" hidden="1" outlineLevel="2">
      <c r="A87" s="18">
        <v>440031</v>
      </c>
      <c r="B87" s="102">
        <v>111</v>
      </c>
      <c r="C87" s="277" t="s">
        <v>52</v>
      </c>
      <c r="D87" s="277" t="s">
        <v>83</v>
      </c>
      <c r="E87" s="21" t="s">
        <v>60</v>
      </c>
      <c r="F87" s="22">
        <v>17</v>
      </c>
      <c r="G87" s="246">
        <v>5270</v>
      </c>
      <c r="H87" s="23">
        <v>38348</v>
      </c>
      <c r="I87" s="24" t="s">
        <v>37</v>
      </c>
      <c r="J87" s="25" t="s">
        <v>43</v>
      </c>
      <c r="K87" s="26" t="s">
        <v>44</v>
      </c>
    </row>
    <row r="88" spans="1:11" hidden="1" outlineLevel="2">
      <c r="A88" s="18">
        <v>420917</v>
      </c>
      <c r="B88" s="102">
        <v>122</v>
      </c>
      <c r="C88" s="277" t="s">
        <v>52</v>
      </c>
      <c r="D88" s="277" t="s">
        <v>86</v>
      </c>
      <c r="E88" s="21" t="s">
        <v>45</v>
      </c>
      <c r="F88" s="22">
        <v>2</v>
      </c>
      <c r="G88" s="246">
        <v>72</v>
      </c>
      <c r="H88" s="23">
        <v>38348</v>
      </c>
      <c r="I88" s="24" t="s">
        <v>37</v>
      </c>
      <c r="J88" s="25" t="s">
        <v>61</v>
      </c>
      <c r="K88" s="26" t="s">
        <v>62</v>
      </c>
    </row>
    <row r="89" spans="1:11" hidden="1" outlineLevel="2">
      <c r="A89" s="18">
        <v>430696</v>
      </c>
      <c r="B89" s="102">
        <v>108</v>
      </c>
      <c r="C89" s="277" t="s">
        <v>65</v>
      </c>
      <c r="D89" s="277" t="s">
        <v>69</v>
      </c>
      <c r="E89" s="21" t="s">
        <v>58</v>
      </c>
      <c r="F89" s="22">
        <v>10</v>
      </c>
      <c r="G89" s="246">
        <v>2100</v>
      </c>
      <c r="H89" s="23">
        <v>38300</v>
      </c>
      <c r="I89" s="24" t="s">
        <v>37</v>
      </c>
      <c r="J89" s="25" t="s">
        <v>30</v>
      </c>
      <c r="K89" s="26" t="s">
        <v>31</v>
      </c>
    </row>
    <row r="90" spans="1:11" outlineLevel="1" collapsed="1">
      <c r="A90" s="18"/>
      <c r="C90" s="277"/>
      <c r="D90" s="277"/>
      <c r="F90" s="22">
        <f>SUBTOTAL(9,F67:F89)</f>
        <v>149</v>
      </c>
      <c r="G90" s="246">
        <f>SUBTOTAL(9,G67:G89)</f>
        <v>28886</v>
      </c>
      <c r="I90" s="293" t="s">
        <v>1097</v>
      </c>
      <c r="J90" s="25"/>
      <c r="K90" s="26"/>
    </row>
    <row r="91" spans="1:11" hidden="1" outlineLevel="2">
      <c r="A91" s="18">
        <v>430690</v>
      </c>
      <c r="B91" s="102">
        <v>111</v>
      </c>
      <c r="C91" s="277" t="s">
        <v>52</v>
      </c>
      <c r="D91" s="277" t="s">
        <v>83</v>
      </c>
      <c r="E91" s="21" t="s">
        <v>28</v>
      </c>
      <c r="F91" s="22">
        <v>1</v>
      </c>
      <c r="G91" s="246">
        <v>32</v>
      </c>
      <c r="H91" s="23">
        <v>38182</v>
      </c>
      <c r="I91" s="24" t="s">
        <v>29</v>
      </c>
      <c r="J91" s="25" t="s">
        <v>30</v>
      </c>
      <c r="K91" s="26" t="s">
        <v>31</v>
      </c>
    </row>
    <row r="92" spans="1:11" hidden="1" outlineLevel="2">
      <c r="A92" s="18">
        <v>410989</v>
      </c>
      <c r="B92" s="102">
        <v>107</v>
      </c>
      <c r="C92" s="277" t="s">
        <v>74</v>
      </c>
      <c r="D92" s="277" t="s">
        <v>78</v>
      </c>
      <c r="E92" s="21" t="s">
        <v>28</v>
      </c>
      <c r="F92" s="22">
        <v>3</v>
      </c>
      <c r="G92" s="246">
        <v>96</v>
      </c>
      <c r="H92" s="23">
        <v>38182</v>
      </c>
      <c r="I92" s="24" t="s">
        <v>29</v>
      </c>
      <c r="J92" s="25" t="s">
        <v>35</v>
      </c>
      <c r="K92" s="26" t="s">
        <v>36</v>
      </c>
    </row>
    <row r="93" spans="1:11" hidden="1" outlineLevel="2">
      <c r="A93" s="18">
        <v>481013</v>
      </c>
      <c r="B93" s="102">
        <v>100</v>
      </c>
      <c r="C93" s="277" t="s">
        <v>33</v>
      </c>
      <c r="D93" s="277" t="s">
        <v>77</v>
      </c>
      <c r="E93" s="21" t="s">
        <v>24</v>
      </c>
      <c r="F93" s="22">
        <v>11</v>
      </c>
      <c r="G93" s="246">
        <v>715</v>
      </c>
      <c r="H93" s="23">
        <v>38282</v>
      </c>
      <c r="I93" s="24" t="s">
        <v>29</v>
      </c>
      <c r="J93" s="25" t="s">
        <v>41</v>
      </c>
      <c r="K93" s="26" t="s">
        <v>34</v>
      </c>
    </row>
    <row r="94" spans="1:11" hidden="1" outlineLevel="2">
      <c r="A94" s="18">
        <v>460509</v>
      </c>
      <c r="B94" s="102">
        <v>115</v>
      </c>
      <c r="C94" s="277" t="s">
        <v>74</v>
      </c>
      <c r="D94" s="277" t="s">
        <v>79</v>
      </c>
      <c r="E94" s="21" t="s">
        <v>24</v>
      </c>
      <c r="F94" s="22">
        <v>9</v>
      </c>
      <c r="G94" s="246">
        <v>630</v>
      </c>
      <c r="H94" s="23">
        <v>38340</v>
      </c>
      <c r="I94" s="24" t="s">
        <v>29</v>
      </c>
      <c r="J94" s="25" t="s">
        <v>41</v>
      </c>
      <c r="K94" s="26" t="s">
        <v>34</v>
      </c>
    </row>
    <row r="95" spans="1:11" hidden="1" outlineLevel="2">
      <c r="A95" s="18">
        <v>481016</v>
      </c>
      <c r="B95" s="102">
        <v>120</v>
      </c>
      <c r="C95" s="277" t="s">
        <v>52</v>
      </c>
      <c r="D95" s="277" t="s">
        <v>85</v>
      </c>
      <c r="E95" s="21" t="s">
        <v>54</v>
      </c>
      <c r="F95" s="22">
        <v>6</v>
      </c>
      <c r="G95" s="246">
        <v>126</v>
      </c>
      <c r="H95" s="23">
        <v>38324</v>
      </c>
      <c r="I95" s="24" t="s">
        <v>29</v>
      </c>
      <c r="J95" s="25" t="s">
        <v>41</v>
      </c>
      <c r="K95" s="26" t="s">
        <v>34</v>
      </c>
    </row>
    <row r="96" spans="1:11" hidden="1" outlineLevel="2">
      <c r="A96" s="18">
        <v>440029</v>
      </c>
      <c r="B96" s="102">
        <v>119</v>
      </c>
      <c r="C96" s="277" t="s">
        <v>30</v>
      </c>
      <c r="D96" s="277" t="s">
        <v>72</v>
      </c>
      <c r="E96" s="21" t="s">
        <v>57</v>
      </c>
      <c r="F96" s="22">
        <v>3</v>
      </c>
      <c r="G96" s="246">
        <v>141</v>
      </c>
      <c r="H96" s="23">
        <v>38341</v>
      </c>
      <c r="I96" s="24" t="s">
        <v>29</v>
      </c>
      <c r="J96" s="25" t="s">
        <v>35</v>
      </c>
      <c r="K96" s="26" t="s">
        <v>36</v>
      </c>
    </row>
    <row r="97" spans="1:11" hidden="1" outlineLevel="2">
      <c r="A97" s="18">
        <v>410991</v>
      </c>
      <c r="B97" s="102">
        <v>110</v>
      </c>
      <c r="C97" s="277" t="s">
        <v>65</v>
      </c>
      <c r="D97" s="277" t="s">
        <v>70</v>
      </c>
      <c r="E97" s="21" t="s">
        <v>57</v>
      </c>
      <c r="F97" s="22">
        <v>3</v>
      </c>
      <c r="G97" s="246">
        <v>141</v>
      </c>
      <c r="H97" s="23">
        <v>38341</v>
      </c>
      <c r="I97" s="24" t="s">
        <v>29</v>
      </c>
      <c r="J97" s="25" t="s">
        <v>35</v>
      </c>
      <c r="K97" s="26" t="s">
        <v>36</v>
      </c>
    </row>
    <row r="98" spans="1:11" hidden="1" outlineLevel="2">
      <c r="A98" s="18">
        <v>481018</v>
      </c>
      <c r="B98" s="102">
        <v>111</v>
      </c>
      <c r="C98" s="277" t="s">
        <v>52</v>
      </c>
      <c r="D98" s="277" t="s">
        <v>83</v>
      </c>
      <c r="E98" s="21" t="s">
        <v>60</v>
      </c>
      <c r="F98" s="22">
        <v>8</v>
      </c>
      <c r="G98" s="246">
        <v>3280</v>
      </c>
      <c r="H98" s="23">
        <v>38326</v>
      </c>
      <c r="I98" s="24" t="s">
        <v>29</v>
      </c>
      <c r="J98" s="25" t="s">
        <v>41</v>
      </c>
      <c r="K98" s="26" t="s">
        <v>34</v>
      </c>
    </row>
    <row r="99" spans="1:11" hidden="1" outlineLevel="2">
      <c r="A99" s="18">
        <v>460513</v>
      </c>
      <c r="B99" s="102">
        <v>113</v>
      </c>
      <c r="C99" s="277" t="s">
        <v>52</v>
      </c>
      <c r="D99" s="277" t="s">
        <v>84</v>
      </c>
      <c r="E99" s="21" t="s">
        <v>45</v>
      </c>
      <c r="F99" s="22">
        <v>13</v>
      </c>
      <c r="G99" s="246">
        <v>468</v>
      </c>
      <c r="H99" s="23">
        <v>38350</v>
      </c>
      <c r="I99" s="24" t="s">
        <v>29</v>
      </c>
      <c r="J99" s="25" t="s">
        <v>41</v>
      </c>
      <c r="K99" s="26" t="s">
        <v>34</v>
      </c>
    </row>
    <row r="100" spans="1:11" hidden="1" outlineLevel="2">
      <c r="A100" s="18">
        <v>440027</v>
      </c>
      <c r="B100" s="102">
        <v>112</v>
      </c>
      <c r="C100" s="277" t="s">
        <v>33</v>
      </c>
      <c r="D100" s="277" t="s">
        <v>76</v>
      </c>
      <c r="E100" s="21" t="s">
        <v>49</v>
      </c>
      <c r="F100" s="22">
        <v>21</v>
      </c>
      <c r="G100" s="246">
        <v>945</v>
      </c>
      <c r="H100" s="23">
        <v>38340</v>
      </c>
      <c r="I100" s="24" t="s">
        <v>29</v>
      </c>
      <c r="J100" s="25" t="s">
        <v>43</v>
      </c>
      <c r="K100" s="26" t="s">
        <v>44</v>
      </c>
    </row>
    <row r="101" spans="1:11" hidden="1" outlineLevel="2">
      <c r="A101" s="18">
        <v>460515</v>
      </c>
      <c r="B101" s="102">
        <v>112</v>
      </c>
      <c r="C101" s="277" t="s">
        <v>33</v>
      </c>
      <c r="D101" s="277" t="s">
        <v>76</v>
      </c>
      <c r="E101" s="21" t="s">
        <v>49</v>
      </c>
      <c r="F101" s="22">
        <v>57</v>
      </c>
      <c r="G101" s="246">
        <v>2565</v>
      </c>
      <c r="H101" s="23">
        <v>38350</v>
      </c>
      <c r="I101" s="24" t="s">
        <v>29</v>
      </c>
      <c r="J101" s="25" t="s">
        <v>41</v>
      </c>
      <c r="K101" s="26" t="s">
        <v>34</v>
      </c>
    </row>
    <row r="102" spans="1:11" hidden="1" outlineLevel="2">
      <c r="A102" s="18">
        <v>430697</v>
      </c>
      <c r="B102" s="102">
        <v>120</v>
      </c>
      <c r="C102" s="277" t="s">
        <v>52</v>
      </c>
      <c r="D102" s="277" t="s">
        <v>85</v>
      </c>
      <c r="E102" s="21" t="s">
        <v>58</v>
      </c>
      <c r="F102" s="22">
        <v>8</v>
      </c>
      <c r="G102" s="246">
        <v>1680</v>
      </c>
      <c r="H102" s="23">
        <v>38300</v>
      </c>
      <c r="I102" s="24" t="s">
        <v>29</v>
      </c>
      <c r="J102" s="25" t="s">
        <v>30</v>
      </c>
      <c r="K102" s="26" t="s">
        <v>31</v>
      </c>
    </row>
    <row r="103" spans="1:11" outlineLevel="1" collapsed="1">
      <c r="A103" s="18"/>
      <c r="C103" s="277"/>
      <c r="D103" s="277"/>
      <c r="F103" s="22">
        <f>SUBTOTAL(9,F91:F102)</f>
        <v>143</v>
      </c>
      <c r="G103" s="246">
        <f>SUBTOTAL(9,G91:G102)</f>
        <v>10819</v>
      </c>
      <c r="I103" s="293" t="s">
        <v>1098</v>
      </c>
      <c r="J103" s="25"/>
      <c r="K103" s="26"/>
    </row>
    <row r="104" spans="1:11" hidden="1" outlineLevel="2">
      <c r="A104" s="18">
        <v>430699</v>
      </c>
      <c r="B104" s="102">
        <v>100</v>
      </c>
      <c r="C104" s="277" t="s">
        <v>33</v>
      </c>
      <c r="D104" s="277" t="s">
        <v>77</v>
      </c>
      <c r="E104" s="21" t="s">
        <v>24</v>
      </c>
      <c r="F104" s="22">
        <v>10</v>
      </c>
      <c r="G104" s="246">
        <v>700</v>
      </c>
      <c r="H104" s="23">
        <v>38324</v>
      </c>
      <c r="I104" s="24" t="s">
        <v>59</v>
      </c>
      <c r="J104" s="25" t="s">
        <v>30</v>
      </c>
      <c r="K104" s="26" t="s">
        <v>31</v>
      </c>
    </row>
    <row r="105" spans="1:11" hidden="1" outlineLevel="2">
      <c r="A105" s="18">
        <v>440018</v>
      </c>
      <c r="B105" s="102">
        <v>100</v>
      </c>
      <c r="C105" s="277" t="s">
        <v>33</v>
      </c>
      <c r="D105" s="277" t="s">
        <v>77</v>
      </c>
      <c r="E105" s="21" t="s">
        <v>54</v>
      </c>
      <c r="F105" s="22">
        <v>3</v>
      </c>
      <c r="G105" s="246">
        <v>60</v>
      </c>
      <c r="H105" s="23">
        <v>38333</v>
      </c>
      <c r="I105" s="24" t="s">
        <v>59</v>
      </c>
      <c r="J105" s="25" t="s">
        <v>43</v>
      </c>
      <c r="K105" s="26" t="s">
        <v>44</v>
      </c>
    </row>
    <row r="106" spans="1:11" hidden="1" outlineLevel="2">
      <c r="A106" s="18">
        <v>460518</v>
      </c>
      <c r="B106" s="102">
        <v>104</v>
      </c>
      <c r="C106" s="277" t="s">
        <v>33</v>
      </c>
      <c r="D106" s="277" t="s">
        <v>75</v>
      </c>
      <c r="E106" s="21" t="s">
        <v>57</v>
      </c>
      <c r="F106" s="22">
        <v>5</v>
      </c>
      <c r="G106" s="246">
        <v>235</v>
      </c>
      <c r="H106" s="23">
        <v>38351</v>
      </c>
      <c r="I106" s="24" t="s">
        <v>59</v>
      </c>
      <c r="J106" s="25" t="s">
        <v>41</v>
      </c>
      <c r="K106" s="26" t="s">
        <v>34</v>
      </c>
    </row>
    <row r="107" spans="1:11" hidden="1" outlineLevel="2">
      <c r="A107" s="18">
        <v>460507</v>
      </c>
      <c r="B107" s="102">
        <v>115</v>
      </c>
      <c r="C107" s="277" t="s">
        <v>74</v>
      </c>
      <c r="D107" s="277" t="s">
        <v>79</v>
      </c>
      <c r="E107" s="21" t="s">
        <v>57</v>
      </c>
      <c r="F107" s="22">
        <v>5</v>
      </c>
      <c r="G107" s="246">
        <v>225</v>
      </c>
      <c r="H107" s="23">
        <v>38315</v>
      </c>
      <c r="I107" s="24" t="s">
        <v>59</v>
      </c>
      <c r="J107" s="25" t="s">
        <v>41</v>
      </c>
      <c r="K107" s="26" t="s">
        <v>34</v>
      </c>
    </row>
    <row r="108" spans="1:11" hidden="1" outlineLevel="2">
      <c r="A108" s="18">
        <v>460510</v>
      </c>
      <c r="B108" s="102">
        <v>126</v>
      </c>
      <c r="C108" s="277" t="s">
        <v>35</v>
      </c>
      <c r="D108" s="277" t="s">
        <v>88</v>
      </c>
      <c r="E108" s="21" t="s">
        <v>60</v>
      </c>
      <c r="F108" s="22">
        <v>17</v>
      </c>
      <c r="G108" s="246">
        <v>5270</v>
      </c>
      <c r="H108" s="23">
        <v>38341</v>
      </c>
      <c r="I108" s="24" t="s">
        <v>59</v>
      </c>
      <c r="J108" s="25" t="s">
        <v>41</v>
      </c>
      <c r="K108" s="26" t="s">
        <v>34</v>
      </c>
    </row>
    <row r="109" spans="1:11" hidden="1" outlineLevel="2">
      <c r="A109" s="18">
        <v>430702</v>
      </c>
      <c r="B109" s="102">
        <v>111</v>
      </c>
      <c r="C109" s="277" t="s">
        <v>52</v>
      </c>
      <c r="D109" s="277" t="s">
        <v>83</v>
      </c>
      <c r="E109" s="21" t="s">
        <v>60</v>
      </c>
      <c r="F109" s="22">
        <v>13</v>
      </c>
      <c r="G109" s="246">
        <v>5330</v>
      </c>
      <c r="H109" s="23">
        <v>38328</v>
      </c>
      <c r="I109" s="24" t="s">
        <v>59</v>
      </c>
      <c r="J109" s="25" t="s">
        <v>33</v>
      </c>
      <c r="K109" s="26" t="s">
        <v>34</v>
      </c>
    </row>
    <row r="110" spans="1:11" hidden="1" outlineLevel="2">
      <c r="A110" s="18">
        <v>430703</v>
      </c>
      <c r="B110" s="102">
        <v>125</v>
      </c>
      <c r="C110" s="277" t="s">
        <v>30</v>
      </c>
      <c r="D110" s="277" t="s">
        <v>87</v>
      </c>
      <c r="E110" s="21" t="s">
        <v>49</v>
      </c>
      <c r="F110" s="22">
        <v>17</v>
      </c>
      <c r="G110" s="246">
        <v>765</v>
      </c>
      <c r="H110" s="23">
        <v>38333</v>
      </c>
      <c r="I110" s="24" t="s">
        <v>59</v>
      </c>
      <c r="J110" s="25" t="s">
        <v>33</v>
      </c>
      <c r="K110" s="26" t="s">
        <v>34</v>
      </c>
    </row>
    <row r="111" spans="1:11" hidden="1" outlineLevel="2">
      <c r="A111" s="18">
        <v>430704</v>
      </c>
      <c r="B111" s="102">
        <v>118</v>
      </c>
      <c r="C111" s="277" t="s">
        <v>30</v>
      </c>
      <c r="D111" s="277" t="s">
        <v>71</v>
      </c>
      <c r="E111" s="21" t="s">
        <v>49</v>
      </c>
      <c r="F111" s="22">
        <v>13</v>
      </c>
      <c r="G111" s="246">
        <v>585</v>
      </c>
      <c r="H111" s="23">
        <v>38333</v>
      </c>
      <c r="I111" s="24" t="s">
        <v>59</v>
      </c>
      <c r="J111" s="25" t="s">
        <v>33</v>
      </c>
      <c r="K111" s="26" t="s">
        <v>34</v>
      </c>
    </row>
    <row r="112" spans="1:11" hidden="1" outlineLevel="2">
      <c r="A112" s="18">
        <v>440016</v>
      </c>
      <c r="B112" s="102">
        <v>112</v>
      </c>
      <c r="C112" s="277" t="s">
        <v>33</v>
      </c>
      <c r="D112" s="277" t="s">
        <v>76</v>
      </c>
      <c r="E112" s="21" t="s">
        <v>49</v>
      </c>
      <c r="F112" s="22">
        <v>2</v>
      </c>
      <c r="G112" s="246">
        <v>90</v>
      </c>
      <c r="H112" s="23">
        <v>38325</v>
      </c>
      <c r="I112" s="24" t="s">
        <v>59</v>
      </c>
      <c r="J112" s="25" t="s">
        <v>43</v>
      </c>
      <c r="K112" s="26" t="s">
        <v>44</v>
      </c>
    </row>
    <row r="113" spans="1:11" hidden="1" outlineLevel="2">
      <c r="A113" s="18">
        <v>440028</v>
      </c>
      <c r="B113" s="102">
        <v>112</v>
      </c>
      <c r="C113" s="277" t="s">
        <v>33</v>
      </c>
      <c r="D113" s="277" t="s">
        <v>76</v>
      </c>
      <c r="E113" s="21" t="s">
        <v>49</v>
      </c>
      <c r="F113" s="22">
        <v>21</v>
      </c>
      <c r="G113" s="246">
        <v>945</v>
      </c>
      <c r="H113" s="23">
        <v>38340</v>
      </c>
      <c r="I113" s="24" t="s">
        <v>59</v>
      </c>
      <c r="J113" s="25" t="s">
        <v>43</v>
      </c>
      <c r="K113" s="26" t="s">
        <v>44</v>
      </c>
    </row>
    <row r="114" spans="1:11" hidden="1" outlineLevel="2">
      <c r="A114" s="18">
        <v>440017</v>
      </c>
      <c r="B114" s="102">
        <v>104</v>
      </c>
      <c r="C114" s="277" t="s">
        <v>33</v>
      </c>
      <c r="D114" s="277" t="s">
        <v>75</v>
      </c>
      <c r="E114" s="21" t="s">
        <v>50</v>
      </c>
      <c r="F114" s="22">
        <v>4</v>
      </c>
      <c r="G114" s="246">
        <v>68</v>
      </c>
      <c r="H114" s="23">
        <v>38325</v>
      </c>
      <c r="I114" s="24" t="s">
        <v>59</v>
      </c>
      <c r="J114" s="25" t="s">
        <v>43</v>
      </c>
      <c r="K114" s="26" t="s">
        <v>44</v>
      </c>
    </row>
    <row r="115" spans="1:11" hidden="1" outlineLevel="2">
      <c r="A115" s="18">
        <v>481022</v>
      </c>
      <c r="B115" s="102">
        <v>103</v>
      </c>
      <c r="C115" s="277" t="s">
        <v>33</v>
      </c>
      <c r="D115" s="277" t="s">
        <v>73</v>
      </c>
      <c r="E115" s="21" t="s">
        <v>58</v>
      </c>
      <c r="F115" s="22">
        <v>10</v>
      </c>
      <c r="G115" s="246">
        <v>2700</v>
      </c>
      <c r="H115" s="23">
        <v>38352</v>
      </c>
      <c r="I115" s="24" t="s">
        <v>59</v>
      </c>
      <c r="J115" s="25" t="s">
        <v>41</v>
      </c>
      <c r="K115" s="26" t="s">
        <v>34</v>
      </c>
    </row>
    <row r="116" spans="1:11" outlineLevel="1" collapsed="1">
      <c r="A116" s="18"/>
      <c r="C116" s="277"/>
      <c r="D116" s="277"/>
      <c r="F116" s="22">
        <f>SUBTOTAL(9,F104:F115)</f>
        <v>120</v>
      </c>
      <c r="G116" s="246">
        <f>SUBTOTAL(9,G104:G115)</f>
        <v>16973</v>
      </c>
      <c r="I116" s="293" t="s">
        <v>1099</v>
      </c>
      <c r="J116" s="25"/>
      <c r="K116" s="26"/>
    </row>
    <row r="117" spans="1:11" hidden="1" outlineLevel="2">
      <c r="A117" s="18">
        <v>460497</v>
      </c>
      <c r="B117" s="102">
        <v>104</v>
      </c>
      <c r="C117" s="277" t="s">
        <v>33</v>
      </c>
      <c r="D117" s="277" t="s">
        <v>75</v>
      </c>
      <c r="E117" s="21" t="s">
        <v>28</v>
      </c>
      <c r="F117" s="22">
        <v>1</v>
      </c>
      <c r="G117" s="246">
        <v>32</v>
      </c>
      <c r="H117" s="23">
        <v>38233</v>
      </c>
      <c r="I117" s="24" t="s">
        <v>40</v>
      </c>
      <c r="J117" s="25" t="s">
        <v>41</v>
      </c>
      <c r="K117" s="26" t="s">
        <v>34</v>
      </c>
    </row>
    <row r="118" spans="1:11" hidden="1" outlineLevel="2">
      <c r="A118" s="18">
        <v>460502</v>
      </c>
      <c r="B118" s="102">
        <v>104</v>
      </c>
      <c r="C118" s="277" t="s">
        <v>33</v>
      </c>
      <c r="D118" s="277" t="s">
        <v>75</v>
      </c>
      <c r="E118" s="21" t="s">
        <v>28</v>
      </c>
      <c r="F118" s="22">
        <v>30</v>
      </c>
      <c r="G118" s="246">
        <v>870</v>
      </c>
      <c r="H118" s="23">
        <v>38285</v>
      </c>
      <c r="I118" s="24" t="s">
        <v>40</v>
      </c>
      <c r="J118" s="25" t="s">
        <v>41</v>
      </c>
      <c r="K118" s="26" t="s">
        <v>34</v>
      </c>
    </row>
    <row r="119" spans="1:11" hidden="1" outlineLevel="2">
      <c r="A119" s="18">
        <v>440010</v>
      </c>
      <c r="B119" s="102">
        <v>104</v>
      </c>
      <c r="C119" s="277" t="s">
        <v>33</v>
      </c>
      <c r="D119" s="277" t="s">
        <v>75</v>
      </c>
      <c r="E119" s="21" t="s">
        <v>28</v>
      </c>
      <c r="F119" s="22">
        <v>24</v>
      </c>
      <c r="G119" s="246">
        <v>696</v>
      </c>
      <c r="H119" s="23">
        <v>38279</v>
      </c>
      <c r="I119" s="24" t="s">
        <v>40</v>
      </c>
      <c r="J119" s="25" t="s">
        <v>35</v>
      </c>
      <c r="K119" s="26" t="s">
        <v>56</v>
      </c>
    </row>
    <row r="120" spans="1:11" hidden="1" outlineLevel="2">
      <c r="A120" s="18">
        <v>440014</v>
      </c>
      <c r="B120" s="102">
        <v>119</v>
      </c>
      <c r="C120" s="277" t="s">
        <v>30</v>
      </c>
      <c r="D120" s="277" t="s">
        <v>72</v>
      </c>
      <c r="E120" s="21" t="s">
        <v>24</v>
      </c>
      <c r="F120" s="22">
        <v>8</v>
      </c>
      <c r="G120" s="246">
        <v>560</v>
      </c>
      <c r="H120" s="23">
        <v>38311</v>
      </c>
      <c r="I120" s="24" t="s">
        <v>40</v>
      </c>
      <c r="J120" s="25" t="s">
        <v>55</v>
      </c>
      <c r="K120" s="26" t="s">
        <v>56</v>
      </c>
    </row>
    <row r="121" spans="1:11" hidden="1" outlineLevel="2">
      <c r="A121" s="29">
        <v>410990</v>
      </c>
      <c r="B121" s="102">
        <v>119</v>
      </c>
      <c r="C121" s="277" t="s">
        <v>30</v>
      </c>
      <c r="D121" s="277" t="s">
        <v>72</v>
      </c>
      <c r="E121" s="21" t="s">
        <v>24</v>
      </c>
      <c r="F121" s="22">
        <v>16</v>
      </c>
      <c r="G121" s="246">
        <v>1040</v>
      </c>
      <c r="H121" s="23">
        <v>38279</v>
      </c>
      <c r="I121" s="24" t="s">
        <v>40</v>
      </c>
      <c r="J121" s="25" t="s">
        <v>55</v>
      </c>
      <c r="K121" s="26" t="s">
        <v>56</v>
      </c>
    </row>
    <row r="122" spans="1:11" hidden="1" outlineLevel="2">
      <c r="A122" s="18">
        <v>460519</v>
      </c>
      <c r="B122" s="102">
        <v>107</v>
      </c>
      <c r="C122" s="277" t="s">
        <v>74</v>
      </c>
      <c r="D122" s="277" t="s">
        <v>78</v>
      </c>
      <c r="E122" s="21" t="s">
        <v>67</v>
      </c>
      <c r="F122" s="22">
        <v>2</v>
      </c>
      <c r="G122" s="246">
        <v>140</v>
      </c>
      <c r="H122" s="23">
        <v>38352</v>
      </c>
      <c r="I122" s="24" t="s">
        <v>40</v>
      </c>
      <c r="J122" s="25" t="s">
        <v>41</v>
      </c>
      <c r="K122" s="26" t="s">
        <v>34</v>
      </c>
    </row>
    <row r="123" spans="1:11" hidden="1" outlineLevel="2">
      <c r="A123" s="18">
        <v>481014</v>
      </c>
      <c r="B123" s="102">
        <v>125</v>
      </c>
      <c r="C123" s="277" t="s">
        <v>30</v>
      </c>
      <c r="D123" s="277" t="s">
        <v>87</v>
      </c>
      <c r="E123" s="21" t="s">
        <v>57</v>
      </c>
      <c r="F123" s="22">
        <v>5</v>
      </c>
      <c r="G123" s="246">
        <v>225</v>
      </c>
      <c r="H123" s="23">
        <v>38320</v>
      </c>
      <c r="I123" s="24" t="s">
        <v>40</v>
      </c>
      <c r="J123" s="25" t="s">
        <v>63</v>
      </c>
      <c r="K123" s="26" t="s">
        <v>64</v>
      </c>
    </row>
    <row r="124" spans="1:11" hidden="1" outlineLevel="2">
      <c r="A124" s="18">
        <v>460503</v>
      </c>
      <c r="B124" s="102">
        <v>122</v>
      </c>
      <c r="C124" s="277" t="s">
        <v>52</v>
      </c>
      <c r="D124" s="277" t="s">
        <v>86</v>
      </c>
      <c r="E124" s="21" t="s">
        <v>57</v>
      </c>
      <c r="F124" s="22">
        <v>3</v>
      </c>
      <c r="G124" s="246">
        <v>135</v>
      </c>
      <c r="H124" s="23">
        <v>38314</v>
      </c>
      <c r="I124" s="24" t="s">
        <v>40</v>
      </c>
      <c r="J124" s="25" t="s">
        <v>41</v>
      </c>
      <c r="K124" s="26" t="s">
        <v>34</v>
      </c>
    </row>
    <row r="125" spans="1:11" hidden="1" outlineLevel="2">
      <c r="A125" s="18">
        <v>460512</v>
      </c>
      <c r="B125" s="102">
        <v>119</v>
      </c>
      <c r="C125" s="277" t="s">
        <v>30</v>
      </c>
      <c r="D125" s="277" t="s">
        <v>72</v>
      </c>
      <c r="E125" s="21" t="s">
        <v>57</v>
      </c>
      <c r="F125" s="22">
        <v>5</v>
      </c>
      <c r="G125" s="246">
        <v>235</v>
      </c>
      <c r="H125" s="23">
        <v>38348</v>
      </c>
      <c r="I125" s="24" t="s">
        <v>40</v>
      </c>
      <c r="J125" s="25" t="s">
        <v>41</v>
      </c>
      <c r="K125" s="26" t="s">
        <v>34</v>
      </c>
    </row>
    <row r="126" spans="1:11" hidden="1" outlineLevel="2">
      <c r="A126" s="18">
        <v>481020</v>
      </c>
      <c r="B126" s="102">
        <v>111</v>
      </c>
      <c r="C126" s="277" t="s">
        <v>52</v>
      </c>
      <c r="D126" s="277" t="s">
        <v>83</v>
      </c>
      <c r="E126" s="21" t="s">
        <v>60</v>
      </c>
      <c r="F126" s="22">
        <v>10</v>
      </c>
      <c r="G126" s="246">
        <v>3100</v>
      </c>
      <c r="H126" s="23">
        <v>38334</v>
      </c>
      <c r="I126" s="24" t="s">
        <v>40</v>
      </c>
      <c r="J126" s="25" t="s">
        <v>63</v>
      </c>
      <c r="K126" s="26" t="s">
        <v>64</v>
      </c>
    </row>
    <row r="127" spans="1:11" hidden="1" outlineLevel="2">
      <c r="A127" s="18">
        <v>481021</v>
      </c>
      <c r="B127" s="102">
        <v>103</v>
      </c>
      <c r="C127" s="277" t="s">
        <v>33</v>
      </c>
      <c r="D127" s="277" t="s">
        <v>73</v>
      </c>
      <c r="E127" s="21" t="s">
        <v>58</v>
      </c>
      <c r="F127" s="22">
        <v>7</v>
      </c>
      <c r="G127" s="246">
        <v>1890</v>
      </c>
      <c r="H127" s="23">
        <v>38349</v>
      </c>
      <c r="I127" s="24" t="s">
        <v>40</v>
      </c>
      <c r="J127" s="25" t="s">
        <v>63</v>
      </c>
      <c r="K127" s="26" t="s">
        <v>64</v>
      </c>
    </row>
    <row r="128" spans="1:11" outlineLevel="1" collapsed="1">
      <c r="A128" s="18"/>
      <c r="C128" s="277"/>
      <c r="D128" s="277"/>
      <c r="F128" s="22">
        <f>SUBTOTAL(9,F117:F127)</f>
        <v>111</v>
      </c>
      <c r="G128" s="246">
        <f>SUBTOTAL(9,G117:G127)</f>
        <v>8923</v>
      </c>
      <c r="I128" s="293" t="s">
        <v>1100</v>
      </c>
      <c r="J128" s="25"/>
      <c r="K128" s="26"/>
    </row>
    <row r="129" spans="1:11">
      <c r="A129" s="18"/>
      <c r="C129" s="277"/>
      <c r="D129" s="277"/>
      <c r="F129" s="22">
        <f>SUBTOTAL(9,F2:F127)</f>
        <v>1011</v>
      </c>
      <c r="G129" s="246">
        <f>SUBTOTAL(9,G2:G127)</f>
        <v>122604</v>
      </c>
      <c r="I129" s="293" t="s">
        <v>1085</v>
      </c>
      <c r="J129" s="25"/>
      <c r="K129" s="26"/>
    </row>
  </sheetData>
  <sortState ref="A2:K119">
    <sortCondition ref="I1"/>
  </sortState>
  <phoneticPr fontId="0" type="noConversion"/>
  <pageMargins left="0.75" right="0.75" top="1" bottom="1" header="0.4921259845" footer="0.492125984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U16"/>
  <sheetViews>
    <sheetView workbookViewId="0">
      <selection activeCell="L25" sqref="L25"/>
    </sheetView>
  </sheetViews>
  <sheetFormatPr defaultColWidth="9.140625" defaultRowHeight="12.75"/>
  <cols>
    <col min="1" max="1" width="4.140625" style="34" customWidth="1"/>
    <col min="2" max="2" width="15.140625" style="34" customWidth="1"/>
    <col min="3" max="19" width="5" style="34" customWidth="1"/>
    <col min="20" max="20" width="5.85546875" style="34" customWidth="1"/>
    <col min="21" max="21" width="6" style="34" bestFit="1" customWidth="1"/>
    <col min="22" max="16384" width="9.140625" style="34"/>
  </cols>
  <sheetData>
    <row r="1" spans="1:21" ht="19.5" customHeight="1"/>
    <row r="2" spans="1:21" ht="15">
      <c r="B2" s="54" t="s">
        <v>155</v>
      </c>
      <c r="C2" s="55"/>
      <c r="D2" s="55"/>
    </row>
    <row r="3" spans="1:21" ht="21" customHeight="1" thickBot="1"/>
    <row r="4" spans="1:21" ht="14.25" thickTop="1" thickBot="1">
      <c r="A4" s="56"/>
      <c r="B4" s="57" t="s">
        <v>156</v>
      </c>
      <c r="C4" s="58" t="s">
        <v>157</v>
      </c>
      <c r="D4" s="59" t="s">
        <v>158</v>
      </c>
      <c r="E4" s="59" t="s">
        <v>159</v>
      </c>
      <c r="F4" s="60" t="s">
        <v>160</v>
      </c>
      <c r="G4" s="59" t="s">
        <v>161</v>
      </c>
      <c r="H4" s="59" t="s">
        <v>162</v>
      </c>
      <c r="I4" s="59" t="s">
        <v>163</v>
      </c>
      <c r="J4" s="60" t="s">
        <v>164</v>
      </c>
      <c r="K4" s="61" t="s">
        <v>165</v>
      </c>
      <c r="L4" s="59" t="s">
        <v>166</v>
      </c>
      <c r="M4" s="59" t="s">
        <v>167</v>
      </c>
      <c r="N4" s="59" t="s">
        <v>168</v>
      </c>
      <c r="O4" s="60" t="s">
        <v>169</v>
      </c>
      <c r="P4" s="59" t="s">
        <v>170</v>
      </c>
      <c r="Q4" s="59" t="s">
        <v>171</v>
      </c>
      <c r="R4" s="59" t="s">
        <v>172</v>
      </c>
      <c r="S4" s="60" t="s">
        <v>173</v>
      </c>
      <c r="T4" s="61" t="s">
        <v>174</v>
      </c>
      <c r="U4" s="62" t="s">
        <v>175</v>
      </c>
    </row>
    <row r="5" spans="1:21" ht="13.5" thickTop="1">
      <c r="A5" s="63"/>
      <c r="B5" s="64" t="s">
        <v>176</v>
      </c>
      <c r="C5" s="65">
        <v>250</v>
      </c>
      <c r="D5" s="66">
        <v>240</v>
      </c>
      <c r="E5" s="66">
        <v>320</v>
      </c>
      <c r="F5" s="67">
        <f t="shared" ref="F5:F14" si="0">SUM(C5:E5)</f>
        <v>810</v>
      </c>
      <c r="G5" s="66">
        <v>253</v>
      </c>
      <c r="H5" s="66">
        <v>233</v>
      </c>
      <c r="I5" s="66">
        <v>285</v>
      </c>
      <c r="J5" s="67">
        <f t="shared" ref="J5:J14" si="1">SUM(G5:I5)</f>
        <v>771</v>
      </c>
      <c r="K5" s="68">
        <f t="shared" ref="K5:K14" si="2">SUM(J5,F5)</f>
        <v>1581</v>
      </c>
      <c r="L5" s="66">
        <v>305</v>
      </c>
      <c r="M5" s="66">
        <v>325</v>
      </c>
      <c r="N5" s="66">
        <v>280</v>
      </c>
      <c r="O5" s="67">
        <f t="shared" ref="O5:O14" si="3">SUM(L5:N5)</f>
        <v>910</v>
      </c>
      <c r="P5" s="66">
        <v>275</v>
      </c>
      <c r="Q5" s="66">
        <v>245</v>
      </c>
      <c r="R5" s="66">
        <v>285</v>
      </c>
      <c r="S5" s="67">
        <f t="shared" ref="S5:S14" si="4">SUM(P5:R5)</f>
        <v>805</v>
      </c>
      <c r="T5" s="68">
        <f t="shared" ref="T5:T14" si="5">SUM(S5,O5)</f>
        <v>1715</v>
      </c>
      <c r="U5" s="69">
        <f t="shared" ref="U5:U14" si="6">SUM(T5,K5)</f>
        <v>3296</v>
      </c>
    </row>
    <row r="6" spans="1:21">
      <c r="A6" s="63"/>
      <c r="B6" s="70" t="s">
        <v>177</v>
      </c>
      <c r="C6" s="71">
        <v>50</v>
      </c>
      <c r="D6" s="72">
        <v>40</v>
      </c>
      <c r="E6" s="72">
        <v>60</v>
      </c>
      <c r="F6" s="73">
        <f t="shared" si="0"/>
        <v>150</v>
      </c>
      <c r="G6" s="72">
        <v>48</v>
      </c>
      <c r="H6" s="72">
        <v>48</v>
      </c>
      <c r="I6" s="72">
        <v>57</v>
      </c>
      <c r="J6" s="73">
        <f t="shared" si="1"/>
        <v>153</v>
      </c>
      <c r="K6" s="74">
        <f t="shared" si="2"/>
        <v>303</v>
      </c>
      <c r="L6" s="72">
        <v>62</v>
      </c>
      <c r="M6" s="72">
        <v>75</v>
      </c>
      <c r="N6" s="72">
        <v>50</v>
      </c>
      <c r="O6" s="73">
        <f t="shared" si="3"/>
        <v>187</v>
      </c>
      <c r="P6" s="72">
        <v>52</v>
      </c>
      <c r="Q6" s="72">
        <v>42</v>
      </c>
      <c r="R6" s="72">
        <v>55</v>
      </c>
      <c r="S6" s="73">
        <f t="shared" si="4"/>
        <v>149</v>
      </c>
      <c r="T6" s="74">
        <f t="shared" si="5"/>
        <v>336</v>
      </c>
      <c r="U6" s="75">
        <f t="shared" si="6"/>
        <v>639</v>
      </c>
    </row>
    <row r="7" spans="1:21">
      <c r="A7" s="63"/>
      <c r="B7" s="70" t="s">
        <v>178</v>
      </c>
      <c r="C7" s="71">
        <v>25</v>
      </c>
      <c r="D7" s="72">
        <v>20</v>
      </c>
      <c r="E7" s="72">
        <v>25</v>
      </c>
      <c r="F7" s="73">
        <f t="shared" si="0"/>
        <v>70</v>
      </c>
      <c r="G7" s="72">
        <v>29</v>
      </c>
      <c r="H7" s="72">
        <v>22</v>
      </c>
      <c r="I7" s="72">
        <v>24</v>
      </c>
      <c r="J7" s="73">
        <f t="shared" si="1"/>
        <v>75</v>
      </c>
      <c r="K7" s="74">
        <f t="shared" si="2"/>
        <v>145</v>
      </c>
      <c r="L7" s="72">
        <v>29</v>
      </c>
      <c r="M7" s="72">
        <v>27</v>
      </c>
      <c r="N7" s="72">
        <v>22</v>
      </c>
      <c r="O7" s="73">
        <f t="shared" si="3"/>
        <v>78</v>
      </c>
      <c r="P7" s="72">
        <v>27</v>
      </c>
      <c r="Q7" s="72">
        <v>25</v>
      </c>
      <c r="R7" s="72">
        <v>32</v>
      </c>
      <c r="S7" s="73">
        <f t="shared" si="4"/>
        <v>84</v>
      </c>
      <c r="T7" s="74">
        <f t="shared" si="5"/>
        <v>162</v>
      </c>
      <c r="U7" s="75">
        <f t="shared" si="6"/>
        <v>307</v>
      </c>
    </row>
    <row r="8" spans="1:21">
      <c r="A8" s="63"/>
      <c r="B8" s="70" t="s">
        <v>179</v>
      </c>
      <c r="C8" s="71">
        <v>75</v>
      </c>
      <c r="D8" s="72">
        <v>75</v>
      </c>
      <c r="E8" s="72">
        <v>75</v>
      </c>
      <c r="F8" s="73">
        <f t="shared" si="0"/>
        <v>225</v>
      </c>
      <c r="G8" s="72">
        <v>75</v>
      </c>
      <c r="H8" s="72">
        <v>75</v>
      </c>
      <c r="I8" s="72">
        <v>75</v>
      </c>
      <c r="J8" s="73">
        <f t="shared" si="1"/>
        <v>225</v>
      </c>
      <c r="K8" s="74">
        <f t="shared" si="2"/>
        <v>450</v>
      </c>
      <c r="L8" s="72">
        <v>75</v>
      </c>
      <c r="M8" s="72">
        <v>75</v>
      </c>
      <c r="N8" s="72">
        <v>75</v>
      </c>
      <c r="O8" s="73">
        <f t="shared" si="3"/>
        <v>225</v>
      </c>
      <c r="P8" s="72">
        <v>75</v>
      </c>
      <c r="Q8" s="72">
        <v>75</v>
      </c>
      <c r="R8" s="72">
        <v>75</v>
      </c>
      <c r="S8" s="73">
        <f t="shared" si="4"/>
        <v>225</v>
      </c>
      <c r="T8" s="74">
        <f t="shared" si="5"/>
        <v>450</v>
      </c>
      <c r="U8" s="75">
        <f t="shared" si="6"/>
        <v>900</v>
      </c>
    </row>
    <row r="9" spans="1:21">
      <c r="A9" s="63"/>
      <c r="B9" s="70" t="s">
        <v>180</v>
      </c>
      <c r="C9" s="71">
        <v>12</v>
      </c>
      <c r="D9" s="72">
        <v>23</v>
      </c>
      <c r="E9" s="72">
        <v>30</v>
      </c>
      <c r="F9" s="73">
        <f t="shared" si="0"/>
        <v>65</v>
      </c>
      <c r="G9" s="72">
        <v>11</v>
      </c>
      <c r="H9" s="72">
        <v>26</v>
      </c>
      <c r="I9" s="72">
        <v>32</v>
      </c>
      <c r="J9" s="73">
        <f t="shared" si="1"/>
        <v>69</v>
      </c>
      <c r="K9" s="74">
        <f t="shared" si="2"/>
        <v>134</v>
      </c>
      <c r="L9" s="72">
        <v>17</v>
      </c>
      <c r="M9" s="72">
        <v>15</v>
      </c>
      <c r="N9" s="72">
        <v>25</v>
      </c>
      <c r="O9" s="73">
        <f t="shared" si="3"/>
        <v>57</v>
      </c>
      <c r="P9" s="72">
        <v>25</v>
      </c>
      <c r="Q9" s="72">
        <v>29</v>
      </c>
      <c r="R9" s="72">
        <v>32</v>
      </c>
      <c r="S9" s="73">
        <f t="shared" si="4"/>
        <v>86</v>
      </c>
      <c r="T9" s="74">
        <f t="shared" si="5"/>
        <v>143</v>
      </c>
      <c r="U9" s="75">
        <f t="shared" si="6"/>
        <v>277</v>
      </c>
    </row>
    <row r="10" spans="1:21" ht="13.5" thickBot="1">
      <c r="A10" s="63"/>
      <c r="B10" s="76" t="s">
        <v>181</v>
      </c>
      <c r="C10" s="77">
        <v>600</v>
      </c>
      <c r="D10" s="78">
        <v>550</v>
      </c>
      <c r="E10" s="78">
        <v>720</v>
      </c>
      <c r="F10" s="79">
        <f t="shared" si="0"/>
        <v>1870</v>
      </c>
      <c r="G10" s="78">
        <v>696</v>
      </c>
      <c r="H10" s="78">
        <v>545</v>
      </c>
      <c r="I10" s="78">
        <v>625</v>
      </c>
      <c r="J10" s="79">
        <f t="shared" si="1"/>
        <v>1866</v>
      </c>
      <c r="K10" s="80">
        <f t="shared" si="2"/>
        <v>3736</v>
      </c>
      <c r="L10" s="78">
        <v>728</v>
      </c>
      <c r="M10" s="78">
        <v>718</v>
      </c>
      <c r="N10" s="78">
        <v>631</v>
      </c>
      <c r="O10" s="79">
        <f t="shared" si="3"/>
        <v>2077</v>
      </c>
      <c r="P10" s="78">
        <v>605</v>
      </c>
      <c r="Q10" s="78">
        <v>590</v>
      </c>
      <c r="R10" s="78">
        <v>645</v>
      </c>
      <c r="S10" s="79">
        <f t="shared" si="4"/>
        <v>1840</v>
      </c>
      <c r="T10" s="80">
        <f t="shared" si="5"/>
        <v>3917</v>
      </c>
      <c r="U10" s="81">
        <f t="shared" si="6"/>
        <v>7653</v>
      </c>
    </row>
    <row r="11" spans="1:21">
      <c r="A11" s="63"/>
      <c r="B11" s="82" t="s">
        <v>182</v>
      </c>
      <c r="C11" s="83">
        <f>SUM(C5:C10)</f>
        <v>1012</v>
      </c>
      <c r="D11" s="84">
        <f>SUM(D5:D10)</f>
        <v>948</v>
      </c>
      <c r="E11" s="84">
        <f>SUM(E5:E10)</f>
        <v>1230</v>
      </c>
      <c r="F11" s="85">
        <f t="shared" si="0"/>
        <v>3190</v>
      </c>
      <c r="G11" s="84">
        <f>SUM(G5:G10)</f>
        <v>1112</v>
      </c>
      <c r="H11" s="84">
        <f>SUM(H5:H10)</f>
        <v>949</v>
      </c>
      <c r="I11" s="84">
        <f>SUM(I5:I10)</f>
        <v>1098</v>
      </c>
      <c r="J11" s="85">
        <f t="shared" si="1"/>
        <v>3159</v>
      </c>
      <c r="K11" s="86">
        <f t="shared" si="2"/>
        <v>6349</v>
      </c>
      <c r="L11" s="84">
        <f>SUM(L5:L10)</f>
        <v>1216</v>
      </c>
      <c r="M11" s="84">
        <f>SUM(M5:M10)</f>
        <v>1235</v>
      </c>
      <c r="N11" s="84">
        <f>SUM(N5:N10)</f>
        <v>1083</v>
      </c>
      <c r="O11" s="85">
        <f t="shared" si="3"/>
        <v>3534</v>
      </c>
      <c r="P11" s="84">
        <f>SUM(P5:P10)</f>
        <v>1059</v>
      </c>
      <c r="Q11" s="84">
        <f>SUM(Q5:Q10)</f>
        <v>1006</v>
      </c>
      <c r="R11" s="84">
        <f>SUM(R5:R10)</f>
        <v>1124</v>
      </c>
      <c r="S11" s="85">
        <f t="shared" si="4"/>
        <v>3189</v>
      </c>
      <c r="T11" s="86">
        <f t="shared" si="5"/>
        <v>6723</v>
      </c>
      <c r="U11" s="69">
        <f t="shared" si="6"/>
        <v>13072</v>
      </c>
    </row>
    <row r="12" spans="1:21">
      <c r="A12" s="63"/>
      <c r="B12" s="70" t="s">
        <v>183</v>
      </c>
      <c r="C12" s="71">
        <v>265</v>
      </c>
      <c r="D12" s="72">
        <v>186</v>
      </c>
      <c r="E12" s="72">
        <v>350</v>
      </c>
      <c r="F12" s="73">
        <f t="shared" si="0"/>
        <v>801</v>
      </c>
      <c r="G12" s="72">
        <v>294</v>
      </c>
      <c r="H12" s="72">
        <v>210</v>
      </c>
      <c r="I12" s="72">
        <v>270</v>
      </c>
      <c r="J12" s="73">
        <f t="shared" si="1"/>
        <v>774</v>
      </c>
      <c r="K12" s="74">
        <f t="shared" si="2"/>
        <v>1575</v>
      </c>
      <c r="L12" s="72">
        <v>195</v>
      </c>
      <c r="M12" s="72">
        <v>185</v>
      </c>
      <c r="N12" s="72">
        <v>225</v>
      </c>
      <c r="O12" s="73">
        <f t="shared" si="3"/>
        <v>605</v>
      </c>
      <c r="P12" s="72">
        <v>240</v>
      </c>
      <c r="Q12" s="72">
        <v>270</v>
      </c>
      <c r="R12" s="72">
        <v>231</v>
      </c>
      <c r="S12" s="73">
        <f t="shared" si="4"/>
        <v>741</v>
      </c>
      <c r="T12" s="74">
        <f t="shared" si="5"/>
        <v>1346</v>
      </c>
      <c r="U12" s="75">
        <f t="shared" si="6"/>
        <v>2921</v>
      </c>
    </row>
    <row r="13" spans="1:21" ht="13.5" thickBot="1">
      <c r="A13" s="63"/>
      <c r="B13" s="76" t="s">
        <v>184</v>
      </c>
      <c r="C13" s="77">
        <v>1000</v>
      </c>
      <c r="D13" s="78">
        <v>920</v>
      </c>
      <c r="E13" s="78">
        <v>1260</v>
      </c>
      <c r="F13" s="79">
        <f t="shared" si="0"/>
        <v>3180</v>
      </c>
      <c r="G13" s="78">
        <v>1110</v>
      </c>
      <c r="H13" s="78">
        <v>994</v>
      </c>
      <c r="I13" s="78">
        <v>950</v>
      </c>
      <c r="J13" s="79">
        <f t="shared" si="1"/>
        <v>3054</v>
      </c>
      <c r="K13" s="80">
        <f t="shared" si="2"/>
        <v>6234</v>
      </c>
      <c r="L13" s="78">
        <v>850</v>
      </c>
      <c r="M13" s="78">
        <v>825</v>
      </c>
      <c r="N13" s="78">
        <v>1005</v>
      </c>
      <c r="O13" s="79">
        <f t="shared" si="3"/>
        <v>2680</v>
      </c>
      <c r="P13" s="78">
        <v>1150</v>
      </c>
      <c r="Q13" s="78">
        <v>1220</v>
      </c>
      <c r="R13" s="78">
        <v>1280</v>
      </c>
      <c r="S13" s="79">
        <f t="shared" si="4"/>
        <v>3650</v>
      </c>
      <c r="T13" s="80">
        <f t="shared" si="5"/>
        <v>6330</v>
      </c>
      <c r="U13" s="81">
        <f t="shared" si="6"/>
        <v>12564</v>
      </c>
    </row>
    <row r="14" spans="1:21" ht="13.5" thickBot="1">
      <c r="A14" s="63"/>
      <c r="B14" s="87" t="s">
        <v>185</v>
      </c>
      <c r="C14" s="88">
        <f>SUM(C12:C13)</f>
        <v>1265</v>
      </c>
      <c r="D14" s="89">
        <f>SUM(D12:D13)</f>
        <v>1106</v>
      </c>
      <c r="E14" s="89">
        <f>SUM(E12:E13)</f>
        <v>1610</v>
      </c>
      <c r="F14" s="90">
        <f t="shared" si="0"/>
        <v>3981</v>
      </c>
      <c r="G14" s="89">
        <f>SUM(G12:G13)</f>
        <v>1404</v>
      </c>
      <c r="H14" s="89">
        <f>SUM(H12:H13)</f>
        <v>1204</v>
      </c>
      <c r="I14" s="89">
        <f>SUM(I12:I13)</f>
        <v>1220</v>
      </c>
      <c r="J14" s="90">
        <f t="shared" si="1"/>
        <v>3828</v>
      </c>
      <c r="K14" s="91">
        <f t="shared" si="2"/>
        <v>7809</v>
      </c>
      <c r="L14" s="89">
        <f>SUM(L12:L13)</f>
        <v>1045</v>
      </c>
      <c r="M14" s="89">
        <f>SUM(M12:M13)</f>
        <v>1010</v>
      </c>
      <c r="N14" s="89">
        <f>SUM(N12:N13)</f>
        <v>1230</v>
      </c>
      <c r="O14" s="90">
        <f t="shared" si="3"/>
        <v>3285</v>
      </c>
      <c r="P14" s="89">
        <f>SUM(P12:P13)</f>
        <v>1390</v>
      </c>
      <c r="Q14" s="89">
        <f>SUM(Q12:Q13)</f>
        <v>1490</v>
      </c>
      <c r="R14" s="89">
        <f>SUM(R12:R13)</f>
        <v>1511</v>
      </c>
      <c r="S14" s="90">
        <f t="shared" si="4"/>
        <v>4391</v>
      </c>
      <c r="T14" s="91">
        <f t="shared" si="5"/>
        <v>7676</v>
      </c>
      <c r="U14" s="92">
        <f t="shared" si="6"/>
        <v>15485</v>
      </c>
    </row>
    <row r="15" spans="1:21" ht="14.25" thickTop="1" thickBot="1">
      <c r="A15" s="63"/>
      <c r="B15" s="93" t="s">
        <v>186</v>
      </c>
      <c r="C15" s="94">
        <f t="shared" ref="C15:U15" si="7">C14-C11</f>
        <v>253</v>
      </c>
      <c r="D15" s="95">
        <f t="shared" si="7"/>
        <v>158</v>
      </c>
      <c r="E15" s="95">
        <f t="shared" si="7"/>
        <v>380</v>
      </c>
      <c r="F15" s="96">
        <f t="shared" si="7"/>
        <v>791</v>
      </c>
      <c r="G15" s="95">
        <f t="shared" si="7"/>
        <v>292</v>
      </c>
      <c r="H15" s="95">
        <f t="shared" si="7"/>
        <v>255</v>
      </c>
      <c r="I15" s="95">
        <f t="shared" si="7"/>
        <v>122</v>
      </c>
      <c r="J15" s="96">
        <f t="shared" si="7"/>
        <v>669</v>
      </c>
      <c r="K15" s="97">
        <f t="shared" si="7"/>
        <v>1460</v>
      </c>
      <c r="L15" s="95">
        <f t="shared" si="7"/>
        <v>-171</v>
      </c>
      <c r="M15" s="95">
        <f t="shared" si="7"/>
        <v>-225</v>
      </c>
      <c r="N15" s="95">
        <f t="shared" si="7"/>
        <v>147</v>
      </c>
      <c r="O15" s="96">
        <f t="shared" si="7"/>
        <v>-249</v>
      </c>
      <c r="P15" s="95">
        <f t="shared" si="7"/>
        <v>331</v>
      </c>
      <c r="Q15" s="95">
        <f t="shared" si="7"/>
        <v>484</v>
      </c>
      <c r="R15" s="95">
        <f t="shared" si="7"/>
        <v>387</v>
      </c>
      <c r="S15" s="96">
        <f t="shared" si="7"/>
        <v>1202</v>
      </c>
      <c r="T15" s="97">
        <f t="shared" si="7"/>
        <v>953</v>
      </c>
      <c r="U15" s="98">
        <f t="shared" si="7"/>
        <v>2413</v>
      </c>
    </row>
    <row r="16" spans="1:21" ht="13.5" thickTop="1"/>
  </sheetData>
  <phoneticPr fontId="3" type="noConversion"/>
  <pageMargins left="0.75" right="0.75" top="1" bottom="1" header="0.4921259845" footer="0.4921259845"/>
  <pageSetup paperSize="9" orientation="portrait" horizontalDpi="360" verticalDpi="0" copies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outlinePr summaryBelow="0"/>
  </sheetPr>
  <dimension ref="A1:J61"/>
  <sheetViews>
    <sheetView showGridLines="0" workbookViewId="0">
      <selection activeCell="L45" sqref="L45"/>
    </sheetView>
  </sheetViews>
  <sheetFormatPr defaultColWidth="9.140625" defaultRowHeight="12.75"/>
  <cols>
    <col min="1" max="1" width="1" style="34" customWidth="1"/>
    <col min="2" max="5" width="6.5703125" style="34" customWidth="1"/>
    <col min="6" max="6" width="52.42578125" style="34" customWidth="1"/>
    <col min="7" max="10" width="7.85546875" style="34" customWidth="1"/>
    <col min="11" max="16384" width="9.140625" style="34"/>
  </cols>
  <sheetData>
    <row r="1" spans="1:10" ht="15.75" thickBot="1">
      <c r="A1" s="33"/>
      <c r="B1" s="35" t="s">
        <v>89</v>
      </c>
      <c r="C1" s="36"/>
      <c r="D1" s="36"/>
      <c r="E1" s="37"/>
      <c r="F1" s="38" t="s">
        <v>90</v>
      </c>
      <c r="G1" s="39" t="s">
        <v>91</v>
      </c>
      <c r="H1" s="39" t="s">
        <v>92</v>
      </c>
      <c r="I1" s="39" t="s">
        <v>93</v>
      </c>
      <c r="J1" s="39" t="s">
        <v>94</v>
      </c>
    </row>
    <row r="2" spans="1:10" ht="13.5" thickTop="1">
      <c r="A2" s="33"/>
      <c r="B2" s="40" t="s">
        <v>95</v>
      </c>
      <c r="C2" s="40"/>
      <c r="D2" s="40"/>
      <c r="E2" s="40"/>
      <c r="F2" s="41"/>
      <c r="G2" s="42"/>
      <c r="H2" s="42"/>
      <c r="I2" s="42"/>
      <c r="J2" s="42"/>
    </row>
    <row r="3" spans="1:10" collapsed="1">
      <c r="A3" s="33"/>
      <c r="B3" s="43"/>
      <c r="C3" s="44" t="s">
        <v>96</v>
      </c>
      <c r="D3" s="44"/>
      <c r="E3" s="44"/>
      <c r="F3" s="45"/>
      <c r="G3" s="46"/>
      <c r="H3" s="46"/>
      <c r="I3" s="46"/>
      <c r="J3" s="46"/>
    </row>
    <row r="4" spans="1:10" hidden="1">
      <c r="A4" s="33"/>
      <c r="B4" s="43"/>
      <c r="C4" s="47"/>
      <c r="D4" s="47"/>
      <c r="E4" s="47"/>
      <c r="F4" s="48" t="s">
        <v>97</v>
      </c>
      <c r="G4" s="49">
        <v>2940.3409090909095</v>
      </c>
      <c r="H4" s="49">
        <v>2440</v>
      </c>
      <c r="I4" s="49">
        <v>2352</v>
      </c>
      <c r="J4" s="49">
        <v>2308</v>
      </c>
    </row>
    <row r="5" spans="1:10" hidden="1">
      <c r="A5" s="33"/>
      <c r="B5" s="43"/>
      <c r="C5" s="47"/>
      <c r="D5" s="47"/>
      <c r="E5" s="47"/>
      <c r="F5" s="48" t="s">
        <v>98</v>
      </c>
      <c r="G5" s="49">
        <v>3162.5</v>
      </c>
      <c r="H5" s="49">
        <v>2625</v>
      </c>
      <c r="I5" s="49">
        <v>2530</v>
      </c>
      <c r="J5" s="49">
        <v>2483</v>
      </c>
    </row>
    <row r="6" spans="1:10" ht="25.5" hidden="1">
      <c r="A6" s="33"/>
      <c r="B6" s="43"/>
      <c r="C6" s="47"/>
      <c r="D6" s="47"/>
      <c r="E6" s="47"/>
      <c r="F6" s="48" t="s">
        <v>99</v>
      </c>
      <c r="G6" s="49">
        <v>3057.9545454545455</v>
      </c>
      <c r="H6" s="49">
        <v>2538</v>
      </c>
      <c r="I6" s="49">
        <v>2446</v>
      </c>
      <c r="J6" s="49">
        <v>2400</v>
      </c>
    </row>
    <row r="7" spans="1:10" hidden="1">
      <c r="A7" s="33"/>
      <c r="B7" s="43"/>
      <c r="C7" s="47"/>
      <c r="D7" s="47"/>
      <c r="E7" s="47"/>
      <c r="F7" s="48" t="s">
        <v>100</v>
      </c>
      <c r="G7" s="49">
        <v>3384.659090909091</v>
      </c>
      <c r="H7" s="49">
        <v>2809</v>
      </c>
      <c r="I7" s="49">
        <v>2708</v>
      </c>
      <c r="J7" s="49">
        <v>2657</v>
      </c>
    </row>
    <row r="8" spans="1:10" hidden="1">
      <c r="A8" s="33"/>
      <c r="B8" s="43"/>
      <c r="C8" s="47"/>
      <c r="D8" s="47"/>
      <c r="E8" s="47"/>
      <c r="F8" s="48" t="s">
        <v>101</v>
      </c>
      <c r="G8" s="49">
        <v>3646.0227272727275</v>
      </c>
      <c r="H8" s="49">
        <v>3026</v>
      </c>
      <c r="I8" s="49">
        <v>2917</v>
      </c>
      <c r="J8" s="49">
        <v>2862</v>
      </c>
    </row>
    <row r="9" spans="1:10" ht="25.5" hidden="1">
      <c r="A9" s="33"/>
      <c r="B9" s="43"/>
      <c r="C9" s="47"/>
      <c r="D9" s="47"/>
      <c r="E9" s="47"/>
      <c r="F9" s="48" t="s">
        <v>102</v>
      </c>
      <c r="G9" s="49">
        <v>3815.909090909091</v>
      </c>
      <c r="H9" s="49">
        <v>3167</v>
      </c>
      <c r="I9" s="49">
        <v>3053</v>
      </c>
      <c r="J9" s="49">
        <v>2995</v>
      </c>
    </row>
    <row r="10" spans="1:10" ht="25.5" hidden="1">
      <c r="A10" s="33"/>
      <c r="B10" s="43"/>
      <c r="C10" s="47"/>
      <c r="D10" s="47"/>
      <c r="E10" s="47"/>
      <c r="F10" s="48" t="s">
        <v>103</v>
      </c>
      <c r="G10" s="49">
        <v>3384.659090909091</v>
      </c>
      <c r="H10" s="49">
        <v>2809</v>
      </c>
      <c r="I10" s="49">
        <v>2708</v>
      </c>
      <c r="J10" s="49">
        <v>2657</v>
      </c>
    </row>
    <row r="11" spans="1:10" collapsed="1">
      <c r="A11" s="33"/>
      <c r="B11" s="43"/>
      <c r="C11" s="44" t="s">
        <v>104</v>
      </c>
      <c r="D11" s="44"/>
      <c r="E11" s="44"/>
      <c r="F11" s="50"/>
      <c r="G11" s="46"/>
      <c r="H11" s="46" t="s">
        <v>105</v>
      </c>
      <c r="I11" s="46" t="s">
        <v>105</v>
      </c>
      <c r="J11" s="46" t="s">
        <v>105</v>
      </c>
    </row>
    <row r="12" spans="1:10" hidden="1">
      <c r="A12" s="33"/>
      <c r="B12" s="43"/>
      <c r="C12" s="47"/>
      <c r="D12" s="47"/>
      <c r="E12" s="47"/>
      <c r="F12" s="48" t="s">
        <v>106</v>
      </c>
      <c r="G12" s="49">
        <v>2992.613636363636</v>
      </c>
      <c r="H12" s="49">
        <v>2484</v>
      </c>
      <c r="I12" s="49">
        <v>2394</v>
      </c>
      <c r="J12" s="49">
        <v>2349</v>
      </c>
    </row>
    <row r="13" spans="1:10" hidden="1">
      <c r="A13" s="33"/>
      <c r="B13" s="43"/>
      <c r="C13" s="47"/>
      <c r="D13" s="47"/>
      <c r="E13" s="47"/>
      <c r="F13" s="48" t="s">
        <v>107</v>
      </c>
      <c r="G13" s="49">
        <v>2600.568181818182</v>
      </c>
      <c r="H13" s="49">
        <v>2158</v>
      </c>
      <c r="I13" s="49">
        <v>2080</v>
      </c>
      <c r="J13" s="49">
        <v>2041</v>
      </c>
    </row>
    <row r="14" spans="1:10" collapsed="1">
      <c r="A14" s="33"/>
      <c r="B14" s="43"/>
      <c r="C14" s="44" t="s">
        <v>108</v>
      </c>
      <c r="D14" s="44"/>
      <c r="E14" s="44"/>
      <c r="F14" s="50"/>
      <c r="G14" s="46"/>
      <c r="H14" s="46" t="s">
        <v>105</v>
      </c>
      <c r="I14" s="46" t="s">
        <v>105</v>
      </c>
      <c r="J14" s="46" t="s">
        <v>105</v>
      </c>
    </row>
    <row r="15" spans="1:10">
      <c r="A15" s="33"/>
      <c r="B15" s="43"/>
      <c r="C15" s="47"/>
      <c r="D15" s="47"/>
      <c r="E15" s="47"/>
      <c r="F15" s="48" t="s">
        <v>109</v>
      </c>
      <c r="G15" s="49">
        <v>6732.7272727272721</v>
      </c>
      <c r="H15" s="49">
        <v>5588</v>
      </c>
      <c r="I15" s="49">
        <v>5386</v>
      </c>
      <c r="J15" s="49">
        <v>5285</v>
      </c>
    </row>
    <row r="16" spans="1:10">
      <c r="A16" s="33"/>
      <c r="B16" s="43"/>
      <c r="C16" s="47"/>
      <c r="D16" s="47"/>
      <c r="E16" s="47"/>
      <c r="F16" s="48" t="s">
        <v>110</v>
      </c>
      <c r="G16" s="49">
        <v>5168.5704545454546</v>
      </c>
      <c r="H16" s="49">
        <v>4290</v>
      </c>
      <c r="I16" s="49">
        <v>4135</v>
      </c>
      <c r="J16" s="49">
        <v>4057</v>
      </c>
    </row>
    <row r="17" spans="1:10">
      <c r="A17" s="33"/>
      <c r="B17" s="43"/>
      <c r="C17" s="47"/>
      <c r="D17" s="47"/>
      <c r="E17" s="47"/>
      <c r="F17" s="48" t="s">
        <v>111</v>
      </c>
      <c r="G17" s="49">
        <v>5999.340909090909</v>
      </c>
      <c r="H17" s="49">
        <v>4979</v>
      </c>
      <c r="I17" s="49">
        <v>4799</v>
      </c>
      <c r="J17" s="49">
        <v>4709</v>
      </c>
    </row>
    <row r="18" spans="1:10">
      <c r="A18" s="33"/>
      <c r="B18" s="43"/>
      <c r="C18" s="47"/>
      <c r="D18" s="47"/>
      <c r="E18" s="47"/>
      <c r="F18" s="48" t="s">
        <v>112</v>
      </c>
      <c r="G18" s="49">
        <v>7057.3409090909081</v>
      </c>
      <c r="H18" s="49">
        <v>5858</v>
      </c>
      <c r="I18" s="49">
        <v>5646</v>
      </c>
      <c r="J18" s="49">
        <v>5540</v>
      </c>
    </row>
    <row r="19" spans="1:10">
      <c r="A19" s="33"/>
      <c r="B19" s="43"/>
      <c r="C19" s="47"/>
      <c r="D19" s="47"/>
      <c r="E19" s="47"/>
      <c r="F19" s="48" t="s">
        <v>113</v>
      </c>
      <c r="G19" s="49">
        <v>12852.295454545456</v>
      </c>
      <c r="H19" s="49">
        <v>10667</v>
      </c>
      <c r="I19" s="49">
        <v>10282</v>
      </c>
      <c r="J19" s="49">
        <v>10089</v>
      </c>
    </row>
    <row r="20" spans="1:10">
      <c r="A20" s="33"/>
      <c r="B20" s="43"/>
      <c r="C20" s="47"/>
      <c r="D20" s="47"/>
      <c r="E20" s="47"/>
      <c r="F20" s="48" t="s">
        <v>114</v>
      </c>
      <c r="G20" s="49">
        <v>20703.136363636364</v>
      </c>
      <c r="H20" s="49">
        <v>17184</v>
      </c>
      <c r="I20" s="49">
        <v>16563</v>
      </c>
      <c r="J20" s="49">
        <v>16252</v>
      </c>
    </row>
    <row r="21" spans="1:10">
      <c r="A21" s="33"/>
      <c r="B21" s="40" t="s">
        <v>115</v>
      </c>
      <c r="C21" s="40"/>
      <c r="D21" s="40"/>
      <c r="E21" s="40"/>
      <c r="F21" s="41"/>
      <c r="G21" s="42"/>
      <c r="H21" s="42" t="s">
        <v>105</v>
      </c>
      <c r="I21" s="42" t="s">
        <v>105</v>
      </c>
      <c r="J21" s="42" t="s">
        <v>105</v>
      </c>
    </row>
    <row r="22" spans="1:10">
      <c r="A22" s="33"/>
      <c r="B22" s="51"/>
      <c r="C22" s="44" t="s">
        <v>116</v>
      </c>
      <c r="D22" s="44"/>
      <c r="E22" s="44"/>
      <c r="F22" s="45"/>
      <c r="G22" s="46"/>
      <c r="H22" s="46" t="s">
        <v>105</v>
      </c>
      <c r="I22" s="46" t="s">
        <v>105</v>
      </c>
      <c r="J22" s="46" t="s">
        <v>105</v>
      </c>
    </row>
    <row r="23" spans="1:10">
      <c r="A23" s="33"/>
      <c r="B23" s="43"/>
      <c r="C23" s="43"/>
      <c r="D23" s="43"/>
      <c r="E23" s="43"/>
      <c r="F23" s="48" t="s">
        <v>117</v>
      </c>
      <c r="G23" s="49">
        <v>1768.9090909090908</v>
      </c>
      <c r="H23" s="49">
        <v>1468</v>
      </c>
      <c r="I23" s="49">
        <v>1415</v>
      </c>
      <c r="J23" s="49">
        <v>1389</v>
      </c>
    </row>
    <row r="24" spans="1:10">
      <c r="A24" s="33"/>
      <c r="B24" s="43"/>
      <c r="C24" s="43"/>
      <c r="D24" s="43"/>
      <c r="E24" s="43"/>
      <c r="F24" s="48" t="s">
        <v>118</v>
      </c>
      <c r="G24" s="49">
        <v>1880.5636363636363</v>
      </c>
      <c r="H24" s="49">
        <v>1561</v>
      </c>
      <c r="I24" s="49">
        <v>1504</v>
      </c>
      <c r="J24" s="49">
        <v>1476</v>
      </c>
    </row>
    <row r="25" spans="1:10">
      <c r="A25" s="33"/>
      <c r="B25" s="43"/>
      <c r="C25" s="43"/>
      <c r="D25" s="43"/>
      <c r="E25" s="43"/>
      <c r="F25" s="48" t="s">
        <v>119</v>
      </c>
      <c r="G25" s="49">
        <v>1994.7272727272727</v>
      </c>
      <c r="H25" s="49">
        <v>1656</v>
      </c>
      <c r="I25" s="49">
        <v>1596</v>
      </c>
      <c r="J25" s="49">
        <v>1566</v>
      </c>
    </row>
    <row r="26" spans="1:10">
      <c r="A26" s="33"/>
      <c r="B26" s="43"/>
      <c r="C26" s="43"/>
      <c r="D26" s="43"/>
      <c r="E26" s="43"/>
      <c r="F26" s="52" t="s">
        <v>120</v>
      </c>
      <c r="G26" s="53">
        <v>2358.5454545454545</v>
      </c>
      <c r="H26" s="53">
        <v>1958</v>
      </c>
      <c r="I26" s="53">
        <v>1887</v>
      </c>
      <c r="J26" s="53">
        <v>1851</v>
      </c>
    </row>
    <row r="27" spans="1:10">
      <c r="A27" s="33"/>
      <c r="B27" s="43"/>
      <c r="C27" s="43"/>
      <c r="D27" s="43"/>
      <c r="E27" s="43"/>
      <c r="F27" s="48" t="s">
        <v>121</v>
      </c>
      <c r="G27" s="49">
        <v>7891.090909090909</v>
      </c>
      <c r="H27" s="49">
        <v>6550</v>
      </c>
      <c r="I27" s="49">
        <v>6313</v>
      </c>
      <c r="J27" s="49">
        <v>6195</v>
      </c>
    </row>
    <row r="28" spans="1:10">
      <c r="A28" s="33"/>
      <c r="B28" s="43"/>
      <c r="C28" s="43"/>
      <c r="D28" s="43"/>
      <c r="E28" s="43"/>
      <c r="F28" s="48" t="s">
        <v>122</v>
      </c>
      <c r="G28" s="49">
        <v>8769.2727272727279</v>
      </c>
      <c r="H28" s="49">
        <v>7278</v>
      </c>
      <c r="I28" s="49">
        <v>7015</v>
      </c>
      <c r="J28" s="49">
        <v>6884</v>
      </c>
    </row>
    <row r="29" spans="1:10">
      <c r="A29" s="33"/>
      <c r="B29" s="43"/>
      <c r="C29" s="43"/>
      <c r="D29" s="43"/>
      <c r="E29" s="43"/>
      <c r="F29" s="48" t="s">
        <v>123</v>
      </c>
      <c r="G29" s="49">
        <v>9346.363636363636</v>
      </c>
      <c r="H29" s="49">
        <v>7757</v>
      </c>
      <c r="I29" s="49">
        <v>7477</v>
      </c>
      <c r="J29" s="49">
        <v>7337</v>
      </c>
    </row>
    <row r="30" spans="1:10">
      <c r="A30" s="33"/>
      <c r="B30" s="43"/>
      <c r="C30" s="43"/>
      <c r="D30" s="43"/>
      <c r="E30" s="43"/>
      <c r="F30" s="48" t="s">
        <v>124</v>
      </c>
      <c r="G30" s="49">
        <v>10977.272727272726</v>
      </c>
      <c r="H30" s="49">
        <v>9111</v>
      </c>
      <c r="I30" s="49">
        <v>8782</v>
      </c>
      <c r="J30" s="49">
        <v>8617</v>
      </c>
    </row>
    <row r="31" spans="1:10">
      <c r="A31" s="33"/>
      <c r="B31" s="43"/>
      <c r="C31" s="44" t="s">
        <v>125</v>
      </c>
      <c r="D31" s="44"/>
      <c r="E31" s="44"/>
      <c r="F31" s="50"/>
      <c r="G31" s="46"/>
      <c r="H31" s="46" t="s">
        <v>105</v>
      </c>
      <c r="I31" s="46" t="s">
        <v>105</v>
      </c>
      <c r="J31" s="46" t="s">
        <v>105</v>
      </c>
    </row>
    <row r="32" spans="1:10">
      <c r="A32" s="33"/>
      <c r="B32" s="43"/>
      <c r="C32" s="43"/>
      <c r="D32" s="43"/>
      <c r="E32" s="43"/>
      <c r="F32" s="48" t="s">
        <v>126</v>
      </c>
      <c r="G32" s="49">
        <v>1204.3636363636365</v>
      </c>
      <c r="H32" s="49">
        <v>1000</v>
      </c>
      <c r="I32" s="49">
        <v>963</v>
      </c>
      <c r="J32" s="49">
        <v>945</v>
      </c>
    </row>
    <row r="33" spans="1:10">
      <c r="A33" s="33"/>
      <c r="B33" s="43"/>
      <c r="C33" s="43"/>
      <c r="D33" s="43"/>
      <c r="E33" s="43"/>
      <c r="F33" s="48" t="s">
        <v>127</v>
      </c>
      <c r="G33" s="49">
        <v>1367.4545454545455</v>
      </c>
      <c r="H33" s="49">
        <v>1135</v>
      </c>
      <c r="I33" s="49">
        <v>1094</v>
      </c>
      <c r="J33" s="49">
        <v>1073</v>
      </c>
    </row>
    <row r="34" spans="1:10">
      <c r="A34" s="33"/>
      <c r="B34" s="43"/>
      <c r="C34" s="43"/>
      <c r="D34" s="43"/>
      <c r="E34" s="43"/>
      <c r="F34" s="48" t="s">
        <v>128</v>
      </c>
      <c r="G34" s="49">
        <v>1944.5454545454543</v>
      </c>
      <c r="H34" s="49">
        <v>1614</v>
      </c>
      <c r="I34" s="49">
        <v>1556</v>
      </c>
      <c r="J34" s="49">
        <v>1526</v>
      </c>
    </row>
    <row r="35" spans="1:10">
      <c r="A35" s="33"/>
      <c r="B35" s="43"/>
      <c r="C35" s="44" t="s">
        <v>129</v>
      </c>
      <c r="D35" s="44"/>
      <c r="E35" s="44"/>
      <c r="F35" s="50"/>
      <c r="G35" s="46"/>
      <c r="H35" s="46" t="s">
        <v>105</v>
      </c>
      <c r="I35" s="46" t="s">
        <v>105</v>
      </c>
      <c r="J35" s="46" t="s">
        <v>105</v>
      </c>
    </row>
    <row r="36" spans="1:10">
      <c r="A36" s="33"/>
      <c r="B36" s="43"/>
      <c r="C36" s="43"/>
      <c r="D36" s="43"/>
      <c r="E36" s="43"/>
      <c r="F36" s="48" t="s">
        <v>130</v>
      </c>
      <c r="G36" s="49">
        <v>2070</v>
      </c>
      <c r="H36" s="49">
        <v>1718</v>
      </c>
      <c r="I36" s="49">
        <v>1656</v>
      </c>
      <c r="J36" s="49">
        <v>1625</v>
      </c>
    </row>
    <row r="37" spans="1:10">
      <c r="A37" s="33"/>
      <c r="B37" s="43"/>
      <c r="C37" s="43"/>
      <c r="D37" s="43"/>
      <c r="E37" s="43"/>
      <c r="F37" s="48" t="s">
        <v>131</v>
      </c>
      <c r="G37" s="49">
        <v>3713.4545454545455</v>
      </c>
      <c r="H37" s="49">
        <v>3082</v>
      </c>
      <c r="I37" s="49">
        <v>2971</v>
      </c>
      <c r="J37" s="49">
        <v>2915</v>
      </c>
    </row>
    <row r="38" spans="1:10">
      <c r="A38" s="33"/>
      <c r="B38" s="43"/>
      <c r="C38" s="43"/>
      <c r="D38" s="43"/>
      <c r="E38" s="43"/>
      <c r="F38" s="48" t="s">
        <v>132</v>
      </c>
      <c r="G38" s="49">
        <v>4378.3636363636369</v>
      </c>
      <c r="H38" s="49">
        <v>3634</v>
      </c>
      <c r="I38" s="49">
        <v>3503</v>
      </c>
      <c r="J38" s="49">
        <v>3437</v>
      </c>
    </row>
    <row r="39" spans="1:10">
      <c r="A39" s="33"/>
      <c r="B39" s="43"/>
      <c r="C39" s="43"/>
      <c r="D39" s="43"/>
      <c r="E39" s="43"/>
      <c r="F39" s="48" t="s">
        <v>133</v>
      </c>
      <c r="G39" s="49">
        <v>4389.6545454545449</v>
      </c>
      <c r="H39" s="49">
        <v>3643</v>
      </c>
      <c r="I39" s="49">
        <v>3512</v>
      </c>
      <c r="J39" s="49">
        <v>3446</v>
      </c>
    </row>
    <row r="40" spans="1:10">
      <c r="A40" s="33"/>
      <c r="B40" s="43"/>
      <c r="C40" s="43"/>
      <c r="D40" s="43"/>
      <c r="E40" s="43"/>
      <c r="F40" s="48" t="s">
        <v>134</v>
      </c>
      <c r="G40" s="49">
        <v>4571.9818181818182</v>
      </c>
      <c r="H40" s="49">
        <v>3795</v>
      </c>
      <c r="I40" s="49">
        <v>3658</v>
      </c>
      <c r="J40" s="49">
        <v>3589</v>
      </c>
    </row>
    <row r="41" spans="1:10">
      <c r="A41" s="33"/>
      <c r="B41" s="43"/>
      <c r="C41" s="43"/>
      <c r="D41" s="43"/>
      <c r="E41" s="43"/>
      <c r="F41" s="48" t="s">
        <v>135</v>
      </c>
      <c r="G41" s="49">
        <v>4960.0545454545454</v>
      </c>
      <c r="H41" s="49">
        <v>4117</v>
      </c>
      <c r="I41" s="49">
        <v>3968</v>
      </c>
      <c r="J41" s="49">
        <v>3894</v>
      </c>
    </row>
    <row r="42" spans="1:10">
      <c r="A42" s="33"/>
      <c r="B42" s="43"/>
      <c r="C42" s="43"/>
      <c r="D42" s="43"/>
      <c r="E42" s="43"/>
      <c r="F42" s="52" t="s">
        <v>136</v>
      </c>
      <c r="G42" s="53">
        <v>5202.6000000000004</v>
      </c>
      <c r="H42" s="53">
        <v>4318</v>
      </c>
      <c r="I42" s="53">
        <v>4162</v>
      </c>
      <c r="J42" s="53">
        <v>4084</v>
      </c>
    </row>
    <row r="43" spans="1:10">
      <c r="A43" s="33"/>
      <c r="B43" s="43"/>
      <c r="C43" s="43"/>
      <c r="D43" s="43"/>
      <c r="E43" s="43"/>
      <c r="F43" s="48" t="s">
        <v>137</v>
      </c>
      <c r="G43" s="49">
        <v>7506.7818181818175</v>
      </c>
      <c r="H43" s="49">
        <v>6231</v>
      </c>
      <c r="I43" s="49">
        <v>6005</v>
      </c>
      <c r="J43" s="49">
        <v>5893</v>
      </c>
    </row>
    <row r="44" spans="1:10">
      <c r="A44" s="33"/>
      <c r="B44" s="43"/>
      <c r="C44" s="43"/>
      <c r="D44" s="43"/>
      <c r="E44" s="43"/>
      <c r="F44" s="48" t="s">
        <v>138</v>
      </c>
      <c r="G44" s="49">
        <v>8962.0545454545463</v>
      </c>
      <c r="H44" s="49">
        <v>7439</v>
      </c>
      <c r="I44" s="49">
        <v>7170</v>
      </c>
      <c r="J44" s="49">
        <v>7035</v>
      </c>
    </row>
    <row r="45" spans="1:10">
      <c r="A45" s="33"/>
      <c r="B45" s="43"/>
      <c r="C45" s="43"/>
      <c r="D45" s="43"/>
      <c r="E45" s="43"/>
      <c r="F45" s="48" t="s">
        <v>139</v>
      </c>
      <c r="G45" s="49">
        <v>10732.636363636364</v>
      </c>
      <c r="H45" s="49">
        <v>8908</v>
      </c>
      <c r="I45" s="49">
        <v>8586</v>
      </c>
      <c r="J45" s="49">
        <v>8425</v>
      </c>
    </row>
    <row r="46" spans="1:10">
      <c r="A46" s="33"/>
      <c r="B46" s="43"/>
      <c r="C46" s="43"/>
      <c r="D46" s="43"/>
      <c r="E46" s="43"/>
      <c r="F46" s="48" t="s">
        <v>140</v>
      </c>
      <c r="G46" s="49">
        <v>12842.781818181818</v>
      </c>
      <c r="H46" s="49">
        <v>10660</v>
      </c>
      <c r="I46" s="49">
        <v>10274</v>
      </c>
      <c r="J46" s="49">
        <v>10082</v>
      </c>
    </row>
    <row r="47" spans="1:10">
      <c r="A47" s="33"/>
      <c r="B47" s="43"/>
      <c r="C47" s="43"/>
      <c r="D47" s="43"/>
      <c r="E47" s="43"/>
      <c r="F47" s="48" t="s">
        <v>141</v>
      </c>
      <c r="G47" s="49">
        <v>12842.781818181818</v>
      </c>
      <c r="H47" s="49">
        <v>10660</v>
      </c>
      <c r="I47" s="49">
        <v>10274</v>
      </c>
      <c r="J47" s="49">
        <v>10082</v>
      </c>
    </row>
    <row r="48" spans="1:10">
      <c r="A48" s="33"/>
      <c r="B48" s="43"/>
      <c r="C48" s="43"/>
      <c r="D48" s="43"/>
      <c r="E48" s="43"/>
      <c r="F48" s="48" t="s">
        <v>142</v>
      </c>
      <c r="G48" s="49">
        <v>15886.727272727274</v>
      </c>
      <c r="H48" s="49">
        <v>13186</v>
      </c>
      <c r="I48" s="49">
        <v>12709</v>
      </c>
      <c r="J48" s="49">
        <v>12471</v>
      </c>
    </row>
    <row r="49" spans="1:10">
      <c r="A49" s="33"/>
      <c r="B49" s="43"/>
      <c r="C49" s="43"/>
      <c r="D49" s="43"/>
      <c r="E49" s="43"/>
      <c r="F49" s="48" t="s">
        <v>143</v>
      </c>
      <c r="G49" s="49">
        <v>22908.418181818182</v>
      </c>
      <c r="H49" s="49">
        <v>19014</v>
      </c>
      <c r="I49" s="49">
        <v>18327</v>
      </c>
      <c r="J49" s="49">
        <v>17983</v>
      </c>
    </row>
    <row r="50" spans="1:10">
      <c r="A50" s="33"/>
      <c r="B50" s="40" t="s">
        <v>144</v>
      </c>
      <c r="C50" s="40"/>
      <c r="D50" s="40"/>
      <c r="E50" s="40"/>
      <c r="F50" s="41"/>
      <c r="G50" s="42"/>
      <c r="H50" s="42" t="s">
        <v>105</v>
      </c>
      <c r="I50" s="42" t="s">
        <v>105</v>
      </c>
      <c r="J50" s="42" t="s">
        <v>105</v>
      </c>
    </row>
    <row r="51" spans="1:10">
      <c r="A51" s="33"/>
      <c r="B51" s="43"/>
      <c r="C51" s="43"/>
      <c r="D51" s="43"/>
      <c r="E51" s="43"/>
      <c r="F51" s="48" t="s">
        <v>145</v>
      </c>
      <c r="G51" s="49">
        <v>464.18181818181819</v>
      </c>
      <c r="H51" s="49">
        <v>385</v>
      </c>
      <c r="I51" s="49">
        <v>371</v>
      </c>
      <c r="J51" s="49">
        <v>364</v>
      </c>
    </row>
    <row r="52" spans="1:10">
      <c r="A52" s="33"/>
      <c r="B52" s="43"/>
      <c r="C52" s="43"/>
      <c r="D52" s="43"/>
      <c r="E52" s="43"/>
      <c r="F52" s="48" t="s">
        <v>146</v>
      </c>
      <c r="G52" s="49">
        <v>552</v>
      </c>
      <c r="H52" s="49">
        <v>458</v>
      </c>
      <c r="I52" s="49">
        <v>442</v>
      </c>
      <c r="J52" s="49">
        <v>433</v>
      </c>
    </row>
    <row r="53" spans="1:10">
      <c r="A53" s="33"/>
      <c r="B53" s="43"/>
      <c r="C53" s="43"/>
      <c r="D53" s="43"/>
      <c r="E53" s="43"/>
      <c r="F53" s="48" t="s">
        <v>147</v>
      </c>
      <c r="G53" s="49">
        <v>1166.727272727273</v>
      </c>
      <c r="H53" s="49">
        <v>968</v>
      </c>
      <c r="I53" s="49">
        <v>933</v>
      </c>
      <c r="J53" s="49">
        <v>916</v>
      </c>
    </row>
    <row r="54" spans="1:10">
      <c r="A54" s="33"/>
      <c r="B54" s="43"/>
      <c r="C54" s="43"/>
      <c r="D54" s="43"/>
      <c r="E54" s="43"/>
      <c r="F54" s="48" t="s">
        <v>148</v>
      </c>
      <c r="G54" s="49">
        <v>1367.4545454545455</v>
      </c>
      <c r="H54" s="49">
        <v>1135</v>
      </c>
      <c r="I54" s="49">
        <v>1094</v>
      </c>
      <c r="J54" s="49">
        <v>1073</v>
      </c>
    </row>
    <row r="55" spans="1:10">
      <c r="A55" s="33"/>
      <c r="B55" s="43"/>
      <c r="C55" s="43"/>
      <c r="D55" s="43"/>
      <c r="E55" s="43"/>
      <c r="F55" s="52" t="s">
        <v>149</v>
      </c>
      <c r="G55" s="53">
        <v>2371.090909090909</v>
      </c>
      <c r="H55" s="53">
        <v>1968</v>
      </c>
      <c r="I55" s="53">
        <v>1897</v>
      </c>
      <c r="J55" s="53">
        <v>1861</v>
      </c>
    </row>
    <row r="56" spans="1:10" ht="25.5">
      <c r="A56" s="33"/>
      <c r="B56" s="43"/>
      <c r="C56" s="43"/>
      <c r="D56" s="43"/>
      <c r="E56" s="43"/>
      <c r="F56" s="48" t="s">
        <v>150</v>
      </c>
      <c r="G56" s="49">
        <v>1530.5454545454545</v>
      </c>
      <c r="H56" s="49">
        <v>1270</v>
      </c>
      <c r="I56" s="49">
        <v>1224</v>
      </c>
      <c r="J56" s="49">
        <v>1201</v>
      </c>
    </row>
    <row r="57" spans="1:10" ht="25.5">
      <c r="A57" s="33"/>
      <c r="B57" s="43"/>
      <c r="C57" s="43"/>
      <c r="D57" s="43"/>
      <c r="E57" s="43"/>
      <c r="F57" s="48" t="s">
        <v>151</v>
      </c>
      <c r="G57" s="49">
        <v>2722.3636363636369</v>
      </c>
      <c r="H57" s="49">
        <v>2260</v>
      </c>
      <c r="I57" s="49">
        <v>2178</v>
      </c>
      <c r="J57" s="49">
        <v>2137</v>
      </c>
    </row>
    <row r="58" spans="1:10" ht="25.5">
      <c r="A58" s="33"/>
      <c r="B58" s="43"/>
      <c r="C58" s="43"/>
      <c r="D58" s="43"/>
      <c r="E58" s="43"/>
      <c r="F58" s="48" t="s">
        <v>152</v>
      </c>
      <c r="G58" s="49">
        <v>5256.545454545454</v>
      </c>
      <c r="H58" s="49">
        <v>4363</v>
      </c>
      <c r="I58" s="49">
        <v>4205</v>
      </c>
      <c r="J58" s="49">
        <v>4126</v>
      </c>
    </row>
    <row r="59" spans="1:10" ht="25.5">
      <c r="A59" s="33"/>
      <c r="B59" s="43"/>
      <c r="C59" s="43"/>
      <c r="D59" s="43"/>
      <c r="E59" s="43"/>
      <c r="F59" s="48" t="s">
        <v>153</v>
      </c>
      <c r="G59" s="49">
        <v>2872.909090909091</v>
      </c>
      <c r="H59" s="49">
        <v>2385</v>
      </c>
      <c r="I59" s="49">
        <v>2298</v>
      </c>
      <c r="J59" s="49">
        <v>2255</v>
      </c>
    </row>
    <row r="60" spans="1:10" ht="25.5">
      <c r="A60" s="33"/>
      <c r="B60" s="43"/>
      <c r="C60" s="43"/>
      <c r="D60" s="43"/>
      <c r="E60" s="43"/>
      <c r="F60" s="48" t="s">
        <v>154</v>
      </c>
      <c r="G60" s="49">
        <v>5582.7272727272739</v>
      </c>
      <c r="H60" s="49">
        <v>4634</v>
      </c>
      <c r="I60" s="49">
        <v>4466</v>
      </c>
      <c r="J60" s="49">
        <v>4382</v>
      </c>
    </row>
    <row r="61" spans="1:10" ht="25.5">
      <c r="A61" s="33"/>
      <c r="B61" s="43"/>
      <c r="C61" s="43"/>
      <c r="D61" s="43"/>
      <c r="E61" s="43"/>
      <c r="F61" s="48" t="s">
        <v>154</v>
      </c>
      <c r="G61" s="49">
        <v>11730</v>
      </c>
      <c r="H61" s="49">
        <v>9736</v>
      </c>
      <c r="I61" s="49">
        <v>9384</v>
      </c>
      <c r="J61" s="49">
        <v>9208</v>
      </c>
    </row>
  </sheetData>
  <phoneticPr fontId="3" type="noConversion"/>
  <pageMargins left="0.75" right="0.75" top="1" bottom="1" header="0.4921259845" footer="0.4921259845"/>
  <pageSetup paperSize="9" orientation="portrait" horizontalDpi="360" verticalDpi="0" copies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M77"/>
  <sheetViews>
    <sheetView workbookViewId="0">
      <selection activeCell="H13" sqref="H13"/>
    </sheetView>
  </sheetViews>
  <sheetFormatPr defaultRowHeight="12.75"/>
  <cols>
    <col min="1" max="1" width="18" customWidth="1"/>
    <col min="2" max="2" width="17.85546875" bestFit="1" customWidth="1"/>
    <col min="3" max="3" width="9.140625" bestFit="1" customWidth="1"/>
    <col min="4" max="4" width="8" bestFit="1" customWidth="1"/>
    <col min="5" max="5" width="7" bestFit="1" customWidth="1"/>
    <col min="6" max="6" width="6.85546875" bestFit="1" customWidth="1"/>
    <col min="7" max="7" width="8" bestFit="1" customWidth="1"/>
    <col min="8" max="8" width="6" bestFit="1" customWidth="1"/>
    <col min="9" max="9" width="7.140625" bestFit="1" customWidth="1"/>
    <col min="10" max="10" width="5.42578125" bestFit="1" customWidth="1"/>
    <col min="11" max="11" width="8.42578125" bestFit="1" customWidth="1"/>
    <col min="12" max="12" width="5" bestFit="1" customWidth="1"/>
    <col min="13" max="13" width="13.28515625" bestFit="1" customWidth="1"/>
  </cols>
  <sheetData>
    <row r="1" spans="1:13">
      <c r="A1" s="291" t="s">
        <v>21</v>
      </c>
      <c r="B1" t="s">
        <v>1089</v>
      </c>
    </row>
    <row r="3" spans="1:13">
      <c r="A3" s="291" t="s">
        <v>1086</v>
      </c>
      <c r="B3" s="291" t="s">
        <v>1088</v>
      </c>
    </row>
    <row r="4" spans="1:13">
      <c r="A4" s="291" t="s">
        <v>1084</v>
      </c>
      <c r="B4" t="s">
        <v>28</v>
      </c>
      <c r="C4" t="s">
        <v>66</v>
      </c>
      <c r="D4" t="s">
        <v>24</v>
      </c>
      <c r="E4" t="s">
        <v>54</v>
      </c>
      <c r="F4" t="s">
        <v>67</v>
      </c>
      <c r="G4" t="s">
        <v>57</v>
      </c>
      <c r="H4" t="s">
        <v>60</v>
      </c>
      <c r="I4" t="s">
        <v>45</v>
      </c>
      <c r="J4" t="s">
        <v>49</v>
      </c>
      <c r="K4" t="s">
        <v>50</v>
      </c>
      <c r="L4" t="s">
        <v>58</v>
      </c>
      <c r="M4" t="s">
        <v>1085</v>
      </c>
    </row>
    <row r="5" spans="1:13">
      <c r="A5" s="105">
        <v>19</v>
      </c>
      <c r="B5" s="292"/>
      <c r="C5" s="292"/>
      <c r="D5" s="292"/>
      <c r="E5" s="292">
        <v>19</v>
      </c>
      <c r="F5" s="292"/>
      <c r="G5" s="292"/>
      <c r="H5" s="292"/>
      <c r="I5" s="292"/>
      <c r="J5" s="292"/>
      <c r="K5" s="292"/>
      <c r="L5" s="292"/>
      <c r="M5" s="292">
        <v>19</v>
      </c>
    </row>
    <row r="6" spans="1:13">
      <c r="A6" s="105">
        <v>29</v>
      </c>
      <c r="B6" s="292">
        <v>116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>
        <v>116</v>
      </c>
    </row>
    <row r="7" spans="1:13">
      <c r="A7" s="105">
        <v>32</v>
      </c>
      <c r="B7" s="292">
        <v>96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>
        <v>96</v>
      </c>
    </row>
    <row r="8" spans="1:13">
      <c r="A8" s="105">
        <v>36</v>
      </c>
      <c r="B8" s="292"/>
      <c r="C8" s="292"/>
      <c r="D8" s="292"/>
      <c r="E8" s="292"/>
      <c r="F8" s="292"/>
      <c r="G8" s="292"/>
      <c r="H8" s="292"/>
      <c r="I8" s="292">
        <v>36</v>
      </c>
      <c r="J8" s="292"/>
      <c r="K8" s="292"/>
      <c r="L8" s="292"/>
      <c r="M8" s="292">
        <v>36</v>
      </c>
    </row>
    <row r="9" spans="1:13">
      <c r="A9" s="105">
        <v>38</v>
      </c>
      <c r="B9" s="292"/>
      <c r="C9" s="292">
        <v>114</v>
      </c>
      <c r="D9" s="292"/>
      <c r="E9" s="292"/>
      <c r="F9" s="292"/>
      <c r="G9" s="292"/>
      <c r="H9" s="292"/>
      <c r="I9" s="292"/>
      <c r="J9" s="292"/>
      <c r="K9" s="292"/>
      <c r="L9" s="292"/>
      <c r="M9" s="292">
        <v>114</v>
      </c>
    </row>
    <row r="10" spans="1:13">
      <c r="A10" s="105">
        <v>39</v>
      </c>
      <c r="B10" s="292"/>
      <c r="C10" s="292">
        <v>39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>
        <v>39</v>
      </c>
    </row>
    <row r="11" spans="1:13">
      <c r="A11" s="105">
        <v>42</v>
      </c>
      <c r="B11" s="292"/>
      <c r="C11" s="292"/>
      <c r="D11" s="292"/>
      <c r="E11" s="292">
        <v>42</v>
      </c>
      <c r="F11" s="292"/>
      <c r="G11" s="292"/>
      <c r="H11" s="292"/>
      <c r="I11" s="292"/>
      <c r="J11" s="292"/>
      <c r="K11" s="292"/>
      <c r="L11" s="292"/>
      <c r="M11" s="292">
        <v>42</v>
      </c>
    </row>
    <row r="12" spans="1:13">
      <c r="A12" s="105">
        <v>57</v>
      </c>
      <c r="B12" s="292"/>
      <c r="C12" s="292"/>
      <c r="D12" s="292"/>
      <c r="E12" s="292">
        <v>57</v>
      </c>
      <c r="F12" s="292"/>
      <c r="G12" s="292"/>
      <c r="H12" s="292"/>
      <c r="I12" s="292"/>
      <c r="J12" s="292"/>
      <c r="K12" s="292"/>
      <c r="L12" s="292"/>
      <c r="M12" s="292">
        <v>57</v>
      </c>
    </row>
    <row r="13" spans="1:13">
      <c r="A13" s="105">
        <v>60</v>
      </c>
      <c r="B13" s="292"/>
      <c r="C13" s="292"/>
      <c r="D13" s="292"/>
      <c r="E13" s="292">
        <v>60</v>
      </c>
      <c r="F13" s="292"/>
      <c r="G13" s="292"/>
      <c r="H13" s="292"/>
      <c r="I13" s="292"/>
      <c r="J13" s="292"/>
      <c r="K13" s="292"/>
      <c r="L13" s="292"/>
      <c r="M13" s="292">
        <v>60</v>
      </c>
    </row>
    <row r="14" spans="1:13">
      <c r="A14" s="105">
        <v>64</v>
      </c>
      <c r="B14" s="292">
        <v>128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>
        <v>128</v>
      </c>
    </row>
    <row r="15" spans="1:13">
      <c r="A15" s="105">
        <v>68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>
        <v>68</v>
      </c>
      <c r="L15" s="292"/>
      <c r="M15" s="292">
        <v>68</v>
      </c>
    </row>
    <row r="16" spans="1:13">
      <c r="A16" s="105">
        <v>72</v>
      </c>
      <c r="B16" s="292"/>
      <c r="C16" s="292"/>
      <c r="D16" s="292"/>
      <c r="E16" s="292"/>
      <c r="F16" s="292"/>
      <c r="G16" s="292"/>
      <c r="H16" s="292"/>
      <c r="I16" s="292">
        <v>72</v>
      </c>
      <c r="J16" s="292"/>
      <c r="K16" s="292"/>
      <c r="L16" s="292"/>
      <c r="M16" s="292">
        <v>72</v>
      </c>
    </row>
    <row r="17" spans="1:13">
      <c r="A17" s="105">
        <v>76</v>
      </c>
      <c r="B17" s="292"/>
      <c r="C17" s="292">
        <v>76</v>
      </c>
      <c r="D17" s="292"/>
      <c r="E17" s="292"/>
      <c r="F17" s="292"/>
      <c r="G17" s="292"/>
      <c r="H17" s="292"/>
      <c r="I17" s="292"/>
      <c r="J17" s="292"/>
      <c r="K17" s="292"/>
      <c r="L17" s="292"/>
      <c r="M17" s="292">
        <v>76</v>
      </c>
    </row>
    <row r="18" spans="1:13">
      <c r="A18" s="105">
        <v>85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>
        <v>85</v>
      </c>
      <c r="L18" s="292"/>
      <c r="M18" s="292">
        <v>85</v>
      </c>
    </row>
    <row r="19" spans="1:13">
      <c r="A19" s="105">
        <v>87</v>
      </c>
      <c r="B19" s="292">
        <v>522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>
        <v>522</v>
      </c>
    </row>
    <row r="20" spans="1:13">
      <c r="A20" s="105">
        <v>90</v>
      </c>
      <c r="B20" s="292"/>
      <c r="C20" s="292"/>
      <c r="D20" s="292"/>
      <c r="E20" s="292"/>
      <c r="F20" s="292"/>
      <c r="G20" s="292"/>
      <c r="H20" s="292"/>
      <c r="I20" s="292"/>
      <c r="J20" s="292">
        <v>90</v>
      </c>
      <c r="K20" s="292"/>
      <c r="L20" s="292"/>
      <c r="M20" s="292">
        <v>90</v>
      </c>
    </row>
    <row r="21" spans="1:13">
      <c r="A21" s="105">
        <v>94</v>
      </c>
      <c r="B21" s="292"/>
      <c r="C21" s="292"/>
      <c r="D21" s="292"/>
      <c r="E21" s="292"/>
      <c r="F21" s="292"/>
      <c r="G21" s="292">
        <v>94</v>
      </c>
      <c r="H21" s="292"/>
      <c r="I21" s="292"/>
      <c r="J21" s="292"/>
      <c r="K21" s="292"/>
      <c r="L21" s="292"/>
      <c r="M21" s="292">
        <v>94</v>
      </c>
    </row>
    <row r="22" spans="1:13">
      <c r="A22" s="105">
        <v>96</v>
      </c>
      <c r="B22" s="292">
        <v>96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>
        <v>96</v>
      </c>
    </row>
    <row r="23" spans="1:13">
      <c r="A23" s="105">
        <v>108</v>
      </c>
      <c r="B23" s="292"/>
      <c r="C23" s="292"/>
      <c r="D23" s="292"/>
      <c r="E23" s="292"/>
      <c r="F23" s="292"/>
      <c r="G23" s="292"/>
      <c r="H23" s="292"/>
      <c r="I23" s="292">
        <v>108</v>
      </c>
      <c r="J23" s="292"/>
      <c r="K23" s="292"/>
      <c r="L23" s="292"/>
      <c r="M23" s="292">
        <v>108</v>
      </c>
    </row>
    <row r="24" spans="1:13">
      <c r="A24" s="105">
        <v>114</v>
      </c>
      <c r="B24" s="292"/>
      <c r="C24" s="292">
        <v>798</v>
      </c>
      <c r="D24" s="292"/>
      <c r="E24" s="292"/>
      <c r="F24" s="292"/>
      <c r="G24" s="292"/>
      <c r="H24" s="292"/>
      <c r="I24" s="292"/>
      <c r="J24" s="292"/>
      <c r="K24" s="292"/>
      <c r="L24" s="292"/>
      <c r="M24" s="292">
        <v>798</v>
      </c>
    </row>
    <row r="25" spans="1:13">
      <c r="A25" s="105">
        <v>126</v>
      </c>
      <c r="B25" s="292"/>
      <c r="C25" s="292"/>
      <c r="D25" s="292"/>
      <c r="E25" s="292">
        <v>126</v>
      </c>
      <c r="F25" s="292"/>
      <c r="G25" s="292"/>
      <c r="H25" s="292"/>
      <c r="I25" s="292"/>
      <c r="J25" s="292"/>
      <c r="K25" s="292"/>
      <c r="L25" s="292"/>
      <c r="M25" s="292">
        <v>126</v>
      </c>
    </row>
    <row r="26" spans="1:13">
      <c r="A26" s="105">
        <v>135</v>
      </c>
      <c r="B26" s="292"/>
      <c r="C26" s="292"/>
      <c r="D26" s="292"/>
      <c r="E26" s="292"/>
      <c r="F26" s="292"/>
      <c r="G26" s="292">
        <v>540</v>
      </c>
      <c r="H26" s="292"/>
      <c r="I26" s="292"/>
      <c r="J26" s="292"/>
      <c r="K26" s="292"/>
      <c r="L26" s="292"/>
      <c r="M26" s="292">
        <v>540</v>
      </c>
    </row>
    <row r="27" spans="1:13">
      <c r="A27" s="105">
        <v>140</v>
      </c>
      <c r="B27" s="292"/>
      <c r="C27" s="292"/>
      <c r="D27" s="292"/>
      <c r="E27" s="292"/>
      <c r="F27" s="292">
        <v>140</v>
      </c>
      <c r="G27" s="292"/>
      <c r="H27" s="292"/>
      <c r="I27" s="292"/>
      <c r="J27" s="292"/>
      <c r="K27" s="292"/>
      <c r="L27" s="292"/>
      <c r="M27" s="292">
        <v>140</v>
      </c>
    </row>
    <row r="28" spans="1:13">
      <c r="A28" s="105">
        <v>141</v>
      </c>
      <c r="B28" s="292"/>
      <c r="C28" s="292"/>
      <c r="D28" s="292"/>
      <c r="E28" s="292"/>
      <c r="F28" s="292"/>
      <c r="G28" s="292">
        <v>846</v>
      </c>
      <c r="H28" s="292"/>
      <c r="I28" s="292"/>
      <c r="J28" s="292"/>
      <c r="K28" s="292"/>
      <c r="L28" s="292"/>
      <c r="M28" s="292">
        <v>846</v>
      </c>
    </row>
    <row r="29" spans="1:13">
      <c r="A29" s="105">
        <v>145</v>
      </c>
      <c r="B29" s="292">
        <v>145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>
        <v>145</v>
      </c>
    </row>
    <row r="30" spans="1:13">
      <c r="A30" s="105">
        <v>160</v>
      </c>
      <c r="B30" s="292">
        <v>480</v>
      </c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>
        <v>480</v>
      </c>
    </row>
    <row r="31" spans="1:13">
      <c r="A31" s="105">
        <v>168</v>
      </c>
      <c r="B31" s="292"/>
      <c r="C31" s="292"/>
      <c r="D31" s="292"/>
      <c r="E31" s="292">
        <v>168</v>
      </c>
      <c r="F31" s="292"/>
      <c r="G31" s="292"/>
      <c r="H31" s="292"/>
      <c r="I31" s="292"/>
      <c r="J31" s="292"/>
      <c r="K31" s="292"/>
      <c r="L31" s="292"/>
      <c r="M31" s="292">
        <v>168</v>
      </c>
    </row>
    <row r="32" spans="1:13">
      <c r="A32" s="105">
        <v>180</v>
      </c>
      <c r="B32" s="292"/>
      <c r="C32" s="292"/>
      <c r="D32" s="292"/>
      <c r="E32" s="292"/>
      <c r="F32" s="292"/>
      <c r="G32" s="292"/>
      <c r="H32" s="292"/>
      <c r="I32" s="292">
        <v>180</v>
      </c>
      <c r="J32" s="292">
        <v>180</v>
      </c>
      <c r="K32" s="292"/>
      <c r="L32" s="292"/>
      <c r="M32" s="292">
        <v>360</v>
      </c>
    </row>
    <row r="33" spans="1:13">
      <c r="A33" s="105">
        <v>188</v>
      </c>
      <c r="B33" s="292"/>
      <c r="C33" s="292"/>
      <c r="D33" s="292"/>
      <c r="E33" s="292"/>
      <c r="F33" s="292"/>
      <c r="G33" s="292">
        <v>376</v>
      </c>
      <c r="H33" s="292"/>
      <c r="I33" s="292"/>
      <c r="J33" s="292"/>
      <c r="K33" s="292"/>
      <c r="L33" s="292"/>
      <c r="M33" s="292">
        <v>376</v>
      </c>
    </row>
    <row r="34" spans="1:13">
      <c r="A34" s="105">
        <v>190</v>
      </c>
      <c r="B34" s="292"/>
      <c r="C34" s="292">
        <v>380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>
        <v>380</v>
      </c>
    </row>
    <row r="35" spans="1:13">
      <c r="A35" s="105">
        <v>195</v>
      </c>
      <c r="B35" s="292"/>
      <c r="C35" s="292"/>
      <c r="D35" s="292">
        <v>195</v>
      </c>
      <c r="E35" s="292"/>
      <c r="F35" s="292"/>
      <c r="G35" s="292"/>
      <c r="H35" s="292"/>
      <c r="I35" s="292"/>
      <c r="J35" s="292"/>
      <c r="K35" s="292"/>
      <c r="L35" s="292"/>
      <c r="M35" s="292">
        <v>195</v>
      </c>
    </row>
    <row r="36" spans="1:13">
      <c r="A36" s="105">
        <v>209</v>
      </c>
      <c r="B36" s="292"/>
      <c r="C36" s="292"/>
      <c r="D36" s="292"/>
      <c r="E36" s="292">
        <v>418</v>
      </c>
      <c r="F36" s="292"/>
      <c r="G36" s="292"/>
      <c r="H36" s="292"/>
      <c r="I36" s="292"/>
      <c r="J36" s="292"/>
      <c r="K36" s="292"/>
      <c r="L36" s="292"/>
      <c r="M36" s="292">
        <v>418</v>
      </c>
    </row>
    <row r="37" spans="1:13">
      <c r="A37" s="105">
        <v>210</v>
      </c>
      <c r="B37" s="292"/>
      <c r="C37" s="292"/>
      <c r="D37" s="292"/>
      <c r="E37" s="292">
        <v>210</v>
      </c>
      <c r="F37" s="292"/>
      <c r="G37" s="292"/>
      <c r="H37" s="292"/>
      <c r="I37" s="292"/>
      <c r="J37" s="292"/>
      <c r="K37" s="292"/>
      <c r="L37" s="292"/>
      <c r="M37" s="292">
        <v>210</v>
      </c>
    </row>
    <row r="38" spans="1:13">
      <c r="A38" s="105">
        <v>225</v>
      </c>
      <c r="B38" s="292"/>
      <c r="C38" s="292"/>
      <c r="D38" s="292"/>
      <c r="E38" s="292"/>
      <c r="F38" s="292"/>
      <c r="G38" s="292">
        <v>1800</v>
      </c>
      <c r="H38" s="292"/>
      <c r="I38" s="292"/>
      <c r="J38" s="292"/>
      <c r="K38" s="292"/>
      <c r="L38" s="292"/>
      <c r="M38" s="292">
        <v>1800</v>
      </c>
    </row>
    <row r="39" spans="1:13">
      <c r="A39" s="105">
        <v>235</v>
      </c>
      <c r="B39" s="292"/>
      <c r="C39" s="292"/>
      <c r="D39" s="292"/>
      <c r="E39" s="292"/>
      <c r="F39" s="292"/>
      <c r="G39" s="292">
        <v>2115</v>
      </c>
      <c r="H39" s="292"/>
      <c r="I39" s="292"/>
      <c r="J39" s="292"/>
      <c r="K39" s="292"/>
      <c r="L39" s="292"/>
      <c r="M39" s="292">
        <v>2115</v>
      </c>
    </row>
    <row r="40" spans="1:13">
      <c r="A40" s="105">
        <v>252</v>
      </c>
      <c r="B40" s="292"/>
      <c r="C40" s="292"/>
      <c r="D40" s="292"/>
      <c r="E40" s="292"/>
      <c r="F40" s="292"/>
      <c r="G40" s="292"/>
      <c r="H40" s="292"/>
      <c r="I40" s="292">
        <v>252</v>
      </c>
      <c r="J40" s="292"/>
      <c r="K40" s="292"/>
      <c r="L40" s="292"/>
      <c r="M40" s="292">
        <v>252</v>
      </c>
    </row>
    <row r="41" spans="1:13">
      <c r="A41" s="105">
        <v>289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>
        <v>289</v>
      </c>
      <c r="L41" s="292"/>
      <c r="M41" s="292">
        <v>289</v>
      </c>
    </row>
    <row r="42" spans="1:13">
      <c r="A42" s="105">
        <v>357</v>
      </c>
      <c r="B42" s="292"/>
      <c r="C42" s="292"/>
      <c r="D42" s="292"/>
      <c r="E42" s="292">
        <v>357</v>
      </c>
      <c r="F42" s="292"/>
      <c r="G42" s="292"/>
      <c r="H42" s="292"/>
      <c r="I42" s="292"/>
      <c r="J42" s="292"/>
      <c r="K42" s="292"/>
      <c r="L42" s="292"/>
      <c r="M42" s="292">
        <v>357</v>
      </c>
    </row>
    <row r="43" spans="1:13">
      <c r="A43" s="105">
        <v>399</v>
      </c>
      <c r="B43" s="292"/>
      <c r="C43" s="292"/>
      <c r="D43" s="292"/>
      <c r="E43" s="292">
        <v>2793</v>
      </c>
      <c r="F43" s="292"/>
      <c r="G43" s="292"/>
      <c r="H43" s="292"/>
      <c r="I43" s="292"/>
      <c r="J43" s="292"/>
      <c r="K43" s="292"/>
      <c r="L43" s="292"/>
      <c r="M43" s="292">
        <v>2793</v>
      </c>
    </row>
    <row r="44" spans="1:13">
      <c r="A44" s="105">
        <v>450</v>
      </c>
      <c r="B44" s="292"/>
      <c r="C44" s="292"/>
      <c r="D44" s="292"/>
      <c r="E44" s="292"/>
      <c r="F44" s="292"/>
      <c r="G44" s="292">
        <v>2700</v>
      </c>
      <c r="H44" s="292"/>
      <c r="I44" s="292"/>
      <c r="J44" s="292"/>
      <c r="K44" s="292"/>
      <c r="L44" s="292"/>
      <c r="M44" s="292">
        <v>2700</v>
      </c>
    </row>
    <row r="45" spans="1:13">
      <c r="A45" s="105">
        <v>455</v>
      </c>
      <c r="B45" s="292"/>
      <c r="C45" s="292"/>
      <c r="D45" s="292">
        <v>455</v>
      </c>
      <c r="E45" s="292"/>
      <c r="F45" s="292"/>
      <c r="G45" s="292"/>
      <c r="H45" s="292"/>
      <c r="I45" s="292"/>
      <c r="J45" s="292"/>
      <c r="K45" s="292"/>
      <c r="L45" s="292"/>
      <c r="M45" s="292">
        <v>455</v>
      </c>
    </row>
    <row r="46" spans="1:13">
      <c r="A46" s="105">
        <v>468</v>
      </c>
      <c r="B46" s="292"/>
      <c r="C46" s="292"/>
      <c r="D46" s="292"/>
      <c r="E46" s="292"/>
      <c r="F46" s="292"/>
      <c r="G46" s="292"/>
      <c r="H46" s="292"/>
      <c r="I46" s="292">
        <v>936</v>
      </c>
      <c r="J46" s="292"/>
      <c r="K46" s="292"/>
      <c r="L46" s="292"/>
      <c r="M46" s="292">
        <v>936</v>
      </c>
    </row>
    <row r="47" spans="1:13">
      <c r="A47" s="105">
        <v>490</v>
      </c>
      <c r="B47" s="292"/>
      <c r="C47" s="292"/>
      <c r="D47" s="292">
        <v>490</v>
      </c>
      <c r="E47" s="292"/>
      <c r="F47" s="292"/>
      <c r="G47" s="292"/>
      <c r="H47" s="292"/>
      <c r="I47" s="292"/>
      <c r="J47" s="292"/>
      <c r="K47" s="292"/>
      <c r="L47" s="292"/>
      <c r="M47" s="292">
        <v>490</v>
      </c>
    </row>
    <row r="48" spans="1:13">
      <c r="A48" s="105">
        <v>560</v>
      </c>
      <c r="B48" s="292"/>
      <c r="C48" s="292"/>
      <c r="D48" s="292">
        <v>1680</v>
      </c>
      <c r="E48" s="292"/>
      <c r="F48" s="292"/>
      <c r="G48" s="292"/>
      <c r="H48" s="292"/>
      <c r="I48" s="292"/>
      <c r="J48" s="292"/>
      <c r="K48" s="292"/>
      <c r="L48" s="292"/>
      <c r="M48" s="292">
        <v>1680</v>
      </c>
    </row>
    <row r="49" spans="1:13">
      <c r="A49" s="105">
        <v>570</v>
      </c>
      <c r="B49" s="292"/>
      <c r="C49" s="292">
        <v>1140</v>
      </c>
      <c r="D49" s="292"/>
      <c r="E49" s="292"/>
      <c r="F49" s="292"/>
      <c r="G49" s="292"/>
      <c r="H49" s="292"/>
      <c r="I49" s="292"/>
      <c r="J49" s="292"/>
      <c r="K49" s="292"/>
      <c r="L49" s="292"/>
      <c r="M49" s="292">
        <v>1140</v>
      </c>
    </row>
    <row r="50" spans="1:13">
      <c r="A50" s="105">
        <v>585</v>
      </c>
      <c r="B50" s="292"/>
      <c r="C50" s="292"/>
      <c r="D50" s="292">
        <v>585</v>
      </c>
      <c r="E50" s="292"/>
      <c r="F50" s="292"/>
      <c r="G50" s="292"/>
      <c r="H50" s="292"/>
      <c r="I50" s="292"/>
      <c r="J50" s="292">
        <v>585</v>
      </c>
      <c r="K50" s="292"/>
      <c r="L50" s="292"/>
      <c r="M50" s="292">
        <v>1170</v>
      </c>
    </row>
    <row r="51" spans="1:13">
      <c r="A51" s="105">
        <v>630</v>
      </c>
      <c r="B51" s="292"/>
      <c r="C51" s="292"/>
      <c r="D51" s="292">
        <v>1890</v>
      </c>
      <c r="E51" s="292"/>
      <c r="F51" s="292"/>
      <c r="G51" s="292"/>
      <c r="H51" s="292"/>
      <c r="I51" s="292"/>
      <c r="J51" s="292"/>
      <c r="K51" s="292"/>
      <c r="L51" s="292"/>
      <c r="M51" s="292">
        <v>1890</v>
      </c>
    </row>
    <row r="52" spans="1:13">
      <c r="A52" s="105">
        <v>696</v>
      </c>
      <c r="B52" s="292">
        <v>4176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>
        <v>4176</v>
      </c>
    </row>
    <row r="53" spans="1:13">
      <c r="A53" s="105">
        <v>700</v>
      </c>
      <c r="B53" s="292"/>
      <c r="C53" s="292"/>
      <c r="D53" s="292">
        <v>1400</v>
      </c>
      <c r="E53" s="292"/>
      <c r="F53" s="292"/>
      <c r="G53" s="292"/>
      <c r="H53" s="292"/>
      <c r="I53" s="292"/>
      <c r="J53" s="292"/>
      <c r="K53" s="292"/>
      <c r="L53" s="292"/>
      <c r="M53" s="292">
        <v>1400</v>
      </c>
    </row>
    <row r="54" spans="1:13">
      <c r="A54" s="105">
        <v>715</v>
      </c>
      <c r="B54" s="292"/>
      <c r="C54" s="292"/>
      <c r="D54" s="292">
        <v>2145</v>
      </c>
      <c r="E54" s="292"/>
      <c r="F54" s="292"/>
      <c r="G54" s="292"/>
      <c r="H54" s="292"/>
      <c r="I54" s="292"/>
      <c r="J54" s="292"/>
      <c r="K54" s="292"/>
      <c r="L54" s="292"/>
      <c r="M54" s="292">
        <v>2145</v>
      </c>
    </row>
    <row r="55" spans="1:13">
      <c r="A55" s="105">
        <v>765</v>
      </c>
      <c r="B55" s="292"/>
      <c r="C55" s="292"/>
      <c r="D55" s="292"/>
      <c r="E55" s="292"/>
      <c r="F55" s="292"/>
      <c r="G55" s="292"/>
      <c r="H55" s="292"/>
      <c r="I55" s="292"/>
      <c r="J55" s="292">
        <v>1530</v>
      </c>
      <c r="K55" s="292"/>
      <c r="L55" s="292"/>
      <c r="M55" s="292">
        <v>1530</v>
      </c>
    </row>
    <row r="56" spans="1:13">
      <c r="A56" s="105">
        <v>870</v>
      </c>
      <c r="B56" s="292">
        <v>870</v>
      </c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>
        <v>870</v>
      </c>
    </row>
    <row r="57" spans="1:13">
      <c r="A57" s="105">
        <v>945</v>
      </c>
      <c r="B57" s="292"/>
      <c r="C57" s="292"/>
      <c r="D57" s="292"/>
      <c r="E57" s="292"/>
      <c r="F57" s="292"/>
      <c r="G57" s="292"/>
      <c r="H57" s="292"/>
      <c r="I57" s="292"/>
      <c r="J57" s="292">
        <v>1890</v>
      </c>
      <c r="K57" s="292"/>
      <c r="L57" s="292"/>
      <c r="M57" s="292">
        <v>1890</v>
      </c>
    </row>
    <row r="58" spans="1:13">
      <c r="A58" s="105">
        <v>975</v>
      </c>
      <c r="B58" s="292"/>
      <c r="C58" s="292"/>
      <c r="D58" s="292">
        <v>975</v>
      </c>
      <c r="E58" s="292"/>
      <c r="F58" s="292"/>
      <c r="G58" s="292"/>
      <c r="H58" s="292"/>
      <c r="I58" s="292"/>
      <c r="J58" s="292"/>
      <c r="K58" s="292"/>
      <c r="L58" s="292"/>
      <c r="M58" s="292">
        <v>975</v>
      </c>
    </row>
    <row r="59" spans="1:13">
      <c r="A59" s="105">
        <v>1040</v>
      </c>
      <c r="B59" s="292"/>
      <c r="C59" s="292"/>
      <c r="D59" s="292">
        <v>2080</v>
      </c>
      <c r="E59" s="292"/>
      <c r="F59" s="292"/>
      <c r="G59" s="292"/>
      <c r="H59" s="292"/>
      <c r="I59" s="292"/>
      <c r="J59" s="292"/>
      <c r="K59" s="292"/>
      <c r="L59" s="292"/>
      <c r="M59" s="292">
        <v>2080</v>
      </c>
    </row>
    <row r="60" spans="1:13">
      <c r="A60" s="105">
        <v>1260</v>
      </c>
      <c r="B60" s="292"/>
      <c r="C60" s="292"/>
      <c r="D60" s="292">
        <v>1260</v>
      </c>
      <c r="E60" s="292"/>
      <c r="F60" s="292"/>
      <c r="G60" s="292"/>
      <c r="H60" s="292"/>
      <c r="I60" s="292"/>
      <c r="J60" s="292"/>
      <c r="K60" s="292"/>
      <c r="L60" s="292"/>
      <c r="M60" s="292">
        <v>1260</v>
      </c>
    </row>
    <row r="61" spans="1:13">
      <c r="A61" s="105">
        <v>1680</v>
      </c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>
        <v>1680</v>
      </c>
      <c r="M61" s="292">
        <v>1680</v>
      </c>
    </row>
    <row r="62" spans="1:13">
      <c r="A62" s="105">
        <v>1890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>
        <v>1890</v>
      </c>
      <c r="M62" s="292">
        <v>1890</v>
      </c>
    </row>
    <row r="63" spans="1:13">
      <c r="A63" s="105">
        <v>2100</v>
      </c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>
        <v>2100</v>
      </c>
      <c r="M63" s="292">
        <v>2100</v>
      </c>
    </row>
    <row r="64" spans="1:13">
      <c r="A64" s="105">
        <v>2480</v>
      </c>
      <c r="B64" s="292"/>
      <c r="C64" s="292"/>
      <c r="D64" s="292"/>
      <c r="E64" s="292"/>
      <c r="F64" s="292"/>
      <c r="G64" s="292"/>
      <c r="H64" s="292">
        <v>2480</v>
      </c>
      <c r="I64" s="292"/>
      <c r="J64" s="292"/>
      <c r="K64" s="292"/>
      <c r="L64" s="292"/>
      <c r="M64" s="292">
        <v>2480</v>
      </c>
    </row>
    <row r="65" spans="1:13">
      <c r="A65" s="105">
        <v>2565</v>
      </c>
      <c r="B65" s="292"/>
      <c r="C65" s="292"/>
      <c r="D65" s="292"/>
      <c r="E65" s="292"/>
      <c r="F65" s="292"/>
      <c r="G65" s="292"/>
      <c r="H65" s="292"/>
      <c r="I65" s="292"/>
      <c r="J65" s="292">
        <v>2565</v>
      </c>
      <c r="K65" s="292"/>
      <c r="L65" s="292"/>
      <c r="M65" s="292">
        <v>2565</v>
      </c>
    </row>
    <row r="66" spans="1:13">
      <c r="A66" s="105">
        <v>2700</v>
      </c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>
        <v>2700</v>
      </c>
      <c r="M66" s="292">
        <v>2700</v>
      </c>
    </row>
    <row r="67" spans="1:13">
      <c r="A67" s="105">
        <v>3010</v>
      </c>
      <c r="B67" s="292"/>
      <c r="C67" s="292"/>
      <c r="D67" s="292"/>
      <c r="E67" s="292"/>
      <c r="F67" s="292">
        <v>3010</v>
      </c>
      <c r="G67" s="292"/>
      <c r="H67" s="292"/>
      <c r="I67" s="292"/>
      <c r="J67" s="292"/>
      <c r="K67" s="292"/>
      <c r="L67" s="292"/>
      <c r="M67" s="292">
        <v>3010</v>
      </c>
    </row>
    <row r="68" spans="1:13">
      <c r="A68" s="105">
        <v>3100</v>
      </c>
      <c r="B68" s="292"/>
      <c r="C68" s="292"/>
      <c r="D68" s="292"/>
      <c r="E68" s="292"/>
      <c r="F68" s="292"/>
      <c r="G68" s="292"/>
      <c r="H68" s="292">
        <v>3100</v>
      </c>
      <c r="I68" s="292"/>
      <c r="J68" s="292"/>
      <c r="K68" s="292"/>
      <c r="L68" s="292"/>
      <c r="M68" s="292">
        <v>3100</v>
      </c>
    </row>
    <row r="69" spans="1:13">
      <c r="A69" s="105">
        <v>3280</v>
      </c>
      <c r="B69" s="292"/>
      <c r="C69" s="292"/>
      <c r="D69" s="292"/>
      <c r="E69" s="292"/>
      <c r="F69" s="292"/>
      <c r="G69" s="292"/>
      <c r="H69" s="292">
        <v>6560</v>
      </c>
      <c r="I69" s="292"/>
      <c r="J69" s="292"/>
      <c r="K69" s="292"/>
      <c r="L69" s="292"/>
      <c r="M69" s="292">
        <v>6560</v>
      </c>
    </row>
    <row r="70" spans="1:13">
      <c r="A70" s="105">
        <v>3410</v>
      </c>
      <c r="B70" s="292"/>
      <c r="C70" s="292"/>
      <c r="D70" s="292"/>
      <c r="E70" s="292"/>
      <c r="F70" s="292"/>
      <c r="G70" s="292"/>
      <c r="H70" s="292">
        <v>6820</v>
      </c>
      <c r="I70" s="292"/>
      <c r="J70" s="292"/>
      <c r="K70" s="292"/>
      <c r="L70" s="292"/>
      <c r="M70" s="292">
        <v>6820</v>
      </c>
    </row>
    <row r="71" spans="1:13">
      <c r="A71" s="105">
        <v>4100</v>
      </c>
      <c r="B71" s="292"/>
      <c r="C71" s="292"/>
      <c r="D71" s="292"/>
      <c r="E71" s="292"/>
      <c r="F71" s="292"/>
      <c r="G71" s="292"/>
      <c r="H71" s="292">
        <v>8200</v>
      </c>
      <c r="I71" s="292"/>
      <c r="J71" s="292"/>
      <c r="K71" s="292"/>
      <c r="L71" s="292"/>
      <c r="M71" s="292">
        <v>8200</v>
      </c>
    </row>
    <row r="72" spans="1:13">
      <c r="A72" s="105">
        <v>4340</v>
      </c>
      <c r="B72" s="292"/>
      <c r="C72" s="292"/>
      <c r="D72" s="292"/>
      <c r="E72" s="292"/>
      <c r="F72" s="292"/>
      <c r="G72" s="292"/>
      <c r="H72" s="292">
        <v>4340</v>
      </c>
      <c r="I72" s="292"/>
      <c r="J72" s="292"/>
      <c r="K72" s="292"/>
      <c r="L72" s="292"/>
      <c r="M72" s="292">
        <v>4340</v>
      </c>
    </row>
    <row r="73" spans="1:13">
      <c r="A73" s="105">
        <v>5270</v>
      </c>
      <c r="B73" s="292"/>
      <c r="C73" s="292"/>
      <c r="D73" s="292"/>
      <c r="E73" s="292"/>
      <c r="F73" s="292"/>
      <c r="G73" s="292"/>
      <c r="H73" s="292">
        <v>10540</v>
      </c>
      <c r="I73" s="292"/>
      <c r="J73" s="292"/>
      <c r="K73" s="292"/>
      <c r="L73" s="292"/>
      <c r="M73" s="292">
        <v>10540</v>
      </c>
    </row>
    <row r="74" spans="1:13">
      <c r="A74" s="105">
        <v>5330</v>
      </c>
      <c r="B74" s="292"/>
      <c r="C74" s="292"/>
      <c r="D74" s="292"/>
      <c r="E74" s="292"/>
      <c r="F74" s="292"/>
      <c r="G74" s="292"/>
      <c r="H74" s="292">
        <v>15990</v>
      </c>
      <c r="I74" s="292"/>
      <c r="J74" s="292"/>
      <c r="K74" s="292"/>
      <c r="L74" s="292"/>
      <c r="M74" s="292">
        <v>15990</v>
      </c>
    </row>
    <row r="75" spans="1:13">
      <c r="A75" s="105">
        <v>6970</v>
      </c>
      <c r="B75" s="292"/>
      <c r="C75" s="292"/>
      <c r="D75" s="292"/>
      <c r="E75" s="292"/>
      <c r="F75" s="292"/>
      <c r="G75" s="292"/>
      <c r="H75" s="292">
        <v>13940</v>
      </c>
      <c r="I75" s="292"/>
      <c r="J75" s="292"/>
      <c r="K75" s="292"/>
      <c r="L75" s="292"/>
      <c r="M75" s="292">
        <v>13940</v>
      </c>
    </row>
    <row r="76" spans="1:13">
      <c r="A76" s="105">
        <v>7380</v>
      </c>
      <c r="B76" s="292"/>
      <c r="C76" s="292"/>
      <c r="D76" s="292"/>
      <c r="E76" s="292"/>
      <c r="F76" s="292"/>
      <c r="G76" s="292"/>
      <c r="H76" s="292">
        <v>7380</v>
      </c>
      <c r="I76" s="292"/>
      <c r="J76" s="292"/>
      <c r="K76" s="292"/>
      <c r="L76" s="292"/>
      <c r="M76" s="292">
        <v>7380</v>
      </c>
    </row>
    <row r="77" spans="1:13">
      <c r="A77" s="105" t="s">
        <v>1085</v>
      </c>
      <c r="B77" s="292">
        <v>6629</v>
      </c>
      <c r="C77" s="292">
        <v>2547</v>
      </c>
      <c r="D77" s="292">
        <v>13155</v>
      </c>
      <c r="E77" s="292">
        <v>4250</v>
      </c>
      <c r="F77" s="292">
        <v>3150</v>
      </c>
      <c r="G77" s="292">
        <v>8471</v>
      </c>
      <c r="H77" s="292">
        <v>79350</v>
      </c>
      <c r="I77" s="292">
        <v>1584</v>
      </c>
      <c r="J77" s="292">
        <v>6840</v>
      </c>
      <c r="K77" s="292">
        <v>442</v>
      </c>
      <c r="L77" s="292">
        <v>8370</v>
      </c>
      <c r="M77" s="292">
        <v>134788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D11"/>
  <sheetViews>
    <sheetView zoomScale="120" workbookViewId="0">
      <selection activeCell="C25" sqref="C25"/>
    </sheetView>
  </sheetViews>
  <sheetFormatPr defaultColWidth="8.85546875" defaultRowHeight="12.75"/>
  <cols>
    <col min="1" max="4" width="19" style="2" customWidth="1"/>
    <col min="5" max="16384" width="8.85546875" style="2"/>
  </cols>
  <sheetData>
    <row r="1" spans="1:4" ht="18">
      <c r="A1" s="1" t="s">
        <v>11</v>
      </c>
    </row>
    <row r="4" spans="1:4" ht="19.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v>135</v>
      </c>
      <c r="C5" s="7">
        <v>99</v>
      </c>
      <c r="D5" s="7"/>
    </row>
    <row r="6" spans="1:4" ht="18.75">
      <c r="A6" s="8" t="s">
        <v>6</v>
      </c>
      <c r="B6" s="9">
        <v>88</v>
      </c>
      <c r="C6" s="9">
        <v>350</v>
      </c>
      <c r="D6" s="9"/>
    </row>
    <row r="7" spans="1:4" ht="18.75">
      <c r="A7" s="8" t="s">
        <v>7</v>
      </c>
      <c r="B7" s="9">
        <v>35</v>
      </c>
      <c r="C7" s="9">
        <v>320</v>
      </c>
      <c r="D7" s="9"/>
    </row>
    <row r="8" spans="1:4" ht="18.75">
      <c r="A8" s="8" t="s">
        <v>8</v>
      </c>
      <c r="B8" s="9">
        <v>44</v>
      </c>
      <c r="C8" s="9">
        <v>600</v>
      </c>
      <c r="D8" s="9"/>
    </row>
    <row r="9" spans="1:4" ht="18.75">
      <c r="A9" s="8" t="s">
        <v>9</v>
      </c>
      <c r="B9" s="9">
        <v>25</v>
      </c>
      <c r="C9" s="9">
        <v>330</v>
      </c>
      <c r="D9" s="9"/>
    </row>
    <row r="10" spans="1:4" ht="18.75">
      <c r="A10" s="8" t="s">
        <v>10</v>
      </c>
      <c r="B10" s="9">
        <v>10</v>
      </c>
      <c r="C10" s="9">
        <v>5</v>
      </c>
      <c r="D10" s="9"/>
    </row>
    <row r="11" spans="1:4" ht="18.75">
      <c r="A11" s="10" t="s">
        <v>4</v>
      </c>
      <c r="B11" s="9"/>
      <c r="C11" s="9"/>
      <c r="D11" s="9"/>
    </row>
  </sheetData>
  <phoneticPr fontId="6" type="noConversion"/>
  <pageMargins left="0.75" right="0.75" top="1" bottom="1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3:Y16"/>
  <sheetViews>
    <sheetView workbookViewId="0">
      <selection activeCell="B6" sqref="B6"/>
    </sheetView>
  </sheetViews>
  <sheetFormatPr defaultRowHeight="12.75"/>
  <cols>
    <col min="1" max="1" width="20.5703125" bestFit="1" customWidth="1"/>
    <col min="2" max="2" width="20.140625" customWidth="1"/>
    <col min="3" max="3" width="9.140625" customWidth="1"/>
    <col min="4" max="4" width="8.140625" customWidth="1"/>
    <col min="5" max="5" width="6.85546875" customWidth="1"/>
    <col min="6" max="6" width="7.140625" customWidth="1"/>
    <col min="7" max="7" width="8.5703125" customWidth="1"/>
    <col min="8" max="8" width="6" customWidth="1"/>
    <col min="9" max="9" width="7.42578125" customWidth="1"/>
    <col min="10" max="10" width="5.5703125" customWidth="1"/>
    <col min="11" max="11" width="8.85546875" customWidth="1"/>
    <col min="12" max="12" width="5.140625" customWidth="1"/>
    <col min="13" max="13" width="13.85546875" bestFit="1" customWidth="1"/>
    <col min="15" max="15" width="8.140625" customWidth="1"/>
    <col min="16" max="16" width="6.85546875" customWidth="1"/>
    <col min="17" max="17" width="7.140625" customWidth="1"/>
    <col min="18" max="18" width="8.5703125" customWidth="1"/>
    <col min="19" max="19" width="7.28515625" customWidth="1"/>
    <col min="20" max="20" width="7.42578125" customWidth="1"/>
    <col min="21" max="21" width="6.28515625" customWidth="1"/>
    <col min="22" max="22" width="8.85546875" customWidth="1"/>
    <col min="23" max="23" width="6.28515625" customWidth="1"/>
    <col min="24" max="24" width="20.85546875" bestFit="1" customWidth="1"/>
    <col min="25" max="25" width="22" bestFit="1" customWidth="1"/>
  </cols>
  <sheetData>
    <row r="3" spans="1:25">
      <c r="B3" s="291" t="s">
        <v>1102</v>
      </c>
    </row>
    <row r="4" spans="1:25">
      <c r="B4" t="s">
        <v>1086</v>
      </c>
      <c r="M4" t="s">
        <v>1103</v>
      </c>
      <c r="X4" t="s">
        <v>1104</v>
      </c>
      <c r="Y4" t="s">
        <v>1105</v>
      </c>
    </row>
    <row r="5" spans="1:25">
      <c r="A5" s="291" t="s">
        <v>1101</v>
      </c>
      <c r="B5" t="s">
        <v>28</v>
      </c>
      <c r="C5" t="s">
        <v>66</v>
      </c>
      <c r="D5" t="s">
        <v>24</v>
      </c>
      <c r="E5" t="s">
        <v>54</v>
      </c>
      <c r="F5" t="s">
        <v>67</v>
      </c>
      <c r="G5" t="s">
        <v>57</v>
      </c>
      <c r="H5" t="s">
        <v>60</v>
      </c>
      <c r="I5" t="s">
        <v>45</v>
      </c>
      <c r="J5" t="s">
        <v>49</v>
      </c>
      <c r="K5" t="s">
        <v>50</v>
      </c>
      <c r="L5" t="s">
        <v>58</v>
      </c>
      <c r="M5" t="s">
        <v>28</v>
      </c>
      <c r="N5" t="s">
        <v>66</v>
      </c>
      <c r="O5" t="s">
        <v>24</v>
      </c>
      <c r="P5" t="s">
        <v>54</v>
      </c>
      <c r="Q5" t="s">
        <v>67</v>
      </c>
      <c r="R5" t="s">
        <v>57</v>
      </c>
      <c r="S5" t="s">
        <v>60</v>
      </c>
      <c r="T5" t="s">
        <v>45</v>
      </c>
      <c r="U5" t="s">
        <v>49</v>
      </c>
      <c r="V5" t="s">
        <v>50</v>
      </c>
      <c r="W5" t="s">
        <v>58</v>
      </c>
    </row>
    <row r="6" spans="1:25">
      <c r="A6" s="105" t="s">
        <v>37</v>
      </c>
      <c r="B6" s="292">
        <v>1001</v>
      </c>
      <c r="C6" s="292">
        <v>837</v>
      </c>
      <c r="D6" s="292">
        <v>2895</v>
      </c>
      <c r="E6" s="292">
        <v>168</v>
      </c>
      <c r="F6" s="292"/>
      <c r="G6" s="292">
        <v>2106</v>
      </c>
      <c r="H6" s="292">
        <v>23440</v>
      </c>
      <c r="I6" s="292">
        <v>72</v>
      </c>
      <c r="J6" s="292"/>
      <c r="K6" s="292"/>
      <c r="L6" s="292">
        <v>2100</v>
      </c>
      <c r="M6" s="294">
        <v>7.4264771344630083E-3</v>
      </c>
      <c r="N6" s="294">
        <v>6.2097516099356024E-3</v>
      </c>
      <c r="O6" s="294">
        <v>2.1478173131139269E-2</v>
      </c>
      <c r="P6" s="294">
        <v>1.2464017568329525E-3</v>
      </c>
      <c r="Q6" s="294">
        <v>0</v>
      </c>
      <c r="R6" s="294">
        <v>1.5624536308870226E-2</v>
      </c>
      <c r="S6" s="294">
        <v>0.17390272131050241</v>
      </c>
      <c r="T6" s="294">
        <v>5.3417218149983683E-4</v>
      </c>
      <c r="U6" s="294">
        <v>0</v>
      </c>
      <c r="V6" s="294">
        <v>0</v>
      </c>
      <c r="W6" s="294">
        <v>1.5580021960411906E-2</v>
      </c>
      <c r="X6" s="292">
        <v>32619</v>
      </c>
      <c r="Y6" s="294">
        <v>0.24200225539365522</v>
      </c>
    </row>
    <row r="7" spans="1:25">
      <c r="A7" s="105" t="s">
        <v>25</v>
      </c>
      <c r="B7" s="292">
        <v>232</v>
      </c>
      <c r="C7" s="292"/>
      <c r="D7" s="292">
        <v>3150</v>
      </c>
      <c r="E7" s="292">
        <v>608</v>
      </c>
      <c r="F7" s="292"/>
      <c r="G7" s="292">
        <v>1435</v>
      </c>
      <c r="H7" s="292">
        <v>21730</v>
      </c>
      <c r="I7" s="292">
        <v>648</v>
      </c>
      <c r="J7" s="292">
        <v>180</v>
      </c>
      <c r="K7" s="292">
        <v>85</v>
      </c>
      <c r="L7" s="292"/>
      <c r="M7" s="294">
        <v>1.7212214737216962E-3</v>
      </c>
      <c r="N7" s="294">
        <v>0</v>
      </c>
      <c r="O7" s="294">
        <v>2.337003294061786E-2</v>
      </c>
      <c r="P7" s="294">
        <v>4.5107873104430658E-3</v>
      </c>
      <c r="Q7" s="294">
        <v>0</v>
      </c>
      <c r="R7" s="294">
        <v>1.0646348339614803E-2</v>
      </c>
      <c r="S7" s="294">
        <v>0.1612161319998813</v>
      </c>
      <c r="T7" s="294">
        <v>4.8075496334985309E-3</v>
      </c>
      <c r="U7" s="294">
        <v>1.335430453749592E-3</v>
      </c>
      <c r="V7" s="294">
        <v>6.3061993649286287E-4</v>
      </c>
      <c r="W7" s="294">
        <v>0</v>
      </c>
      <c r="X7" s="292">
        <v>28068</v>
      </c>
      <c r="Y7" s="294">
        <v>0.2082381220880197</v>
      </c>
    </row>
    <row r="8" spans="1:25">
      <c r="A8" s="105" t="s">
        <v>59</v>
      </c>
      <c r="B8" s="292">
        <v>87</v>
      </c>
      <c r="C8" s="292">
        <v>114</v>
      </c>
      <c r="D8" s="292">
        <v>700</v>
      </c>
      <c r="E8" s="292">
        <v>60</v>
      </c>
      <c r="F8" s="292"/>
      <c r="G8" s="292">
        <v>910</v>
      </c>
      <c r="H8" s="292">
        <v>10600</v>
      </c>
      <c r="I8" s="292"/>
      <c r="J8" s="292">
        <v>2385</v>
      </c>
      <c r="K8" s="292">
        <v>68</v>
      </c>
      <c r="L8" s="292">
        <v>2700</v>
      </c>
      <c r="M8" s="294">
        <v>6.4545805264563613E-4</v>
      </c>
      <c r="N8" s="294">
        <v>8.4577262070807495E-4</v>
      </c>
      <c r="O8" s="294">
        <v>5.1933406534706355E-3</v>
      </c>
      <c r="P8" s="294">
        <v>4.451434845831973E-4</v>
      </c>
      <c r="Q8" s="294">
        <v>0</v>
      </c>
      <c r="R8" s="294">
        <v>6.7513428495118259E-3</v>
      </c>
      <c r="S8" s="294">
        <v>7.864201560969819E-2</v>
      </c>
      <c r="T8" s="294">
        <v>0</v>
      </c>
      <c r="U8" s="294">
        <v>1.7694453512182094E-2</v>
      </c>
      <c r="V8" s="294">
        <v>5.0449594919429032E-4</v>
      </c>
      <c r="W8" s="294">
        <v>2.003145680624388E-2</v>
      </c>
      <c r="X8" s="292">
        <v>17624</v>
      </c>
      <c r="Y8" s="294">
        <v>0.13075347953823782</v>
      </c>
    </row>
    <row r="9" spans="1:25">
      <c r="A9" s="105" t="s">
        <v>29</v>
      </c>
      <c r="B9" s="292">
        <v>824</v>
      </c>
      <c r="C9" s="292">
        <v>342</v>
      </c>
      <c r="D9" s="292">
        <v>1345</v>
      </c>
      <c r="E9" s="292">
        <v>924</v>
      </c>
      <c r="F9" s="292"/>
      <c r="G9" s="292">
        <v>282</v>
      </c>
      <c r="H9" s="292">
        <v>3280</v>
      </c>
      <c r="I9" s="292">
        <v>468</v>
      </c>
      <c r="J9" s="292">
        <v>3510</v>
      </c>
      <c r="K9" s="292"/>
      <c r="L9" s="292">
        <v>1680</v>
      </c>
      <c r="M9" s="294">
        <v>6.1133038549425764E-3</v>
      </c>
      <c r="N9" s="294">
        <v>2.5373178621242247E-3</v>
      </c>
      <c r="O9" s="294">
        <v>9.9786331127400072E-3</v>
      </c>
      <c r="P9" s="294">
        <v>6.8552096625812383E-3</v>
      </c>
      <c r="Q9" s="294">
        <v>0</v>
      </c>
      <c r="R9" s="294">
        <v>2.0921743775410276E-3</v>
      </c>
      <c r="S9" s="294">
        <v>2.433451049054812E-2</v>
      </c>
      <c r="T9" s="294">
        <v>3.4721191797489389E-3</v>
      </c>
      <c r="U9" s="294">
        <v>2.6040893848117044E-2</v>
      </c>
      <c r="V9" s="294">
        <v>0</v>
      </c>
      <c r="W9" s="294">
        <v>1.2464017568329525E-2</v>
      </c>
      <c r="X9" s="292">
        <v>12655</v>
      </c>
      <c r="Y9" s="294">
        <v>9.3888179956672702E-2</v>
      </c>
    </row>
    <row r="10" spans="1:25">
      <c r="A10" s="105" t="s">
        <v>32</v>
      </c>
      <c r="B10" s="292">
        <v>1738</v>
      </c>
      <c r="C10" s="292">
        <v>228</v>
      </c>
      <c r="D10" s="292">
        <v>1670</v>
      </c>
      <c r="E10" s="292">
        <v>798</v>
      </c>
      <c r="F10" s="292">
        <v>3010</v>
      </c>
      <c r="G10" s="292">
        <v>141</v>
      </c>
      <c r="H10" s="292">
        <v>4340</v>
      </c>
      <c r="I10" s="292"/>
      <c r="J10" s="292"/>
      <c r="K10" s="292">
        <v>289</v>
      </c>
      <c r="L10" s="292"/>
      <c r="M10" s="294">
        <v>1.2894322936759949E-2</v>
      </c>
      <c r="N10" s="294">
        <v>1.6915452414161499E-3</v>
      </c>
      <c r="O10" s="294">
        <v>1.2389826987565659E-2</v>
      </c>
      <c r="P10" s="294">
        <v>5.9204083449565246E-3</v>
      </c>
      <c r="Q10" s="294">
        <v>2.2331364809923732E-2</v>
      </c>
      <c r="R10" s="294">
        <v>1.0460871887705138E-3</v>
      </c>
      <c r="S10" s="294">
        <v>3.219871205151794E-2</v>
      </c>
      <c r="T10" s="294">
        <v>0</v>
      </c>
      <c r="U10" s="294">
        <v>0</v>
      </c>
      <c r="V10" s="294">
        <v>2.1441077840757337E-3</v>
      </c>
      <c r="W10" s="294">
        <v>0</v>
      </c>
      <c r="X10" s="292">
        <v>12214</v>
      </c>
      <c r="Y10" s="294">
        <v>9.0616375344986205E-2</v>
      </c>
    </row>
    <row r="11" spans="1:25">
      <c r="A11" s="105" t="s">
        <v>40</v>
      </c>
      <c r="B11" s="292">
        <v>1598</v>
      </c>
      <c r="C11" s="292">
        <v>684</v>
      </c>
      <c r="D11" s="292">
        <v>1600</v>
      </c>
      <c r="E11" s="292"/>
      <c r="F11" s="292">
        <v>140</v>
      </c>
      <c r="G11" s="292">
        <v>1045</v>
      </c>
      <c r="H11" s="292">
        <v>3100</v>
      </c>
      <c r="I11" s="292"/>
      <c r="J11" s="292"/>
      <c r="K11" s="292"/>
      <c r="L11" s="292">
        <v>1890</v>
      </c>
      <c r="M11" s="294">
        <v>1.1855654806065822E-2</v>
      </c>
      <c r="N11" s="294">
        <v>5.0746357242484495E-3</v>
      </c>
      <c r="O11" s="294">
        <v>1.1870492922218595E-2</v>
      </c>
      <c r="P11" s="294">
        <v>0</v>
      </c>
      <c r="Q11" s="294">
        <v>1.0386681306941271E-3</v>
      </c>
      <c r="R11" s="294">
        <v>7.7529156898240199E-3</v>
      </c>
      <c r="S11" s="294">
        <v>2.2999080036798528E-2</v>
      </c>
      <c r="T11" s="294">
        <v>0</v>
      </c>
      <c r="U11" s="294">
        <v>0</v>
      </c>
      <c r="V11" s="294">
        <v>0</v>
      </c>
      <c r="W11" s="294">
        <v>1.4022019764370716E-2</v>
      </c>
      <c r="X11" s="292">
        <v>10057</v>
      </c>
      <c r="Y11" s="294">
        <v>7.4613467074220258E-2</v>
      </c>
    </row>
    <row r="12" spans="1:25">
      <c r="A12" s="105" t="s">
        <v>51</v>
      </c>
      <c r="B12" s="292"/>
      <c r="C12" s="292"/>
      <c r="D12" s="292"/>
      <c r="E12" s="292"/>
      <c r="F12" s="292"/>
      <c r="G12" s="292">
        <v>517</v>
      </c>
      <c r="H12" s="292">
        <v>6970</v>
      </c>
      <c r="I12" s="292">
        <v>108</v>
      </c>
      <c r="J12" s="292">
        <v>765</v>
      </c>
      <c r="K12" s="292"/>
      <c r="L12" s="292"/>
      <c r="M12" s="294">
        <v>0</v>
      </c>
      <c r="N12" s="294">
        <v>0</v>
      </c>
      <c r="O12" s="294">
        <v>0</v>
      </c>
      <c r="P12" s="294">
        <v>0</v>
      </c>
      <c r="Q12" s="294">
        <v>0</v>
      </c>
      <c r="R12" s="294">
        <v>3.8356530254918834E-3</v>
      </c>
      <c r="S12" s="294">
        <v>5.1710834792414756E-2</v>
      </c>
      <c r="T12" s="294">
        <v>8.0125827224975519E-4</v>
      </c>
      <c r="U12" s="294">
        <v>5.6755794284357661E-3</v>
      </c>
      <c r="V12" s="294">
        <v>0</v>
      </c>
      <c r="W12" s="294">
        <v>0</v>
      </c>
      <c r="X12" s="292">
        <v>8360</v>
      </c>
      <c r="Y12" s="294">
        <v>6.2023325518592159E-2</v>
      </c>
    </row>
    <row r="13" spans="1:25">
      <c r="A13" s="105" t="s">
        <v>46</v>
      </c>
      <c r="B13" s="292">
        <v>160</v>
      </c>
      <c r="C13" s="292"/>
      <c r="D13" s="292"/>
      <c r="E13" s="292">
        <v>42</v>
      </c>
      <c r="F13" s="292"/>
      <c r="G13" s="292">
        <v>675</v>
      </c>
      <c r="H13" s="292">
        <v>5890</v>
      </c>
      <c r="I13" s="292"/>
      <c r="J13" s="292"/>
      <c r="K13" s="292"/>
      <c r="L13" s="292"/>
      <c r="M13" s="294">
        <v>1.1870492922218595E-3</v>
      </c>
      <c r="N13" s="294">
        <v>0</v>
      </c>
      <c r="O13" s="294">
        <v>0</v>
      </c>
      <c r="P13" s="294">
        <v>3.1160043920823812E-4</v>
      </c>
      <c r="Q13" s="294">
        <v>0</v>
      </c>
      <c r="R13" s="294">
        <v>5.0078642015609701E-3</v>
      </c>
      <c r="S13" s="294">
        <v>4.3698252069917204E-2</v>
      </c>
      <c r="T13" s="294">
        <v>0</v>
      </c>
      <c r="U13" s="294">
        <v>0</v>
      </c>
      <c r="V13" s="294">
        <v>0</v>
      </c>
      <c r="W13" s="294">
        <v>0</v>
      </c>
      <c r="X13" s="292">
        <v>6767</v>
      </c>
      <c r="Y13" s="294">
        <v>5.0204766002908269E-2</v>
      </c>
    </row>
    <row r="14" spans="1:25">
      <c r="A14" s="105" t="s">
        <v>979</v>
      </c>
      <c r="B14" s="292">
        <v>902</v>
      </c>
      <c r="C14" s="292">
        <v>114</v>
      </c>
      <c r="D14" s="292">
        <v>1040</v>
      </c>
      <c r="E14" s="292">
        <v>798</v>
      </c>
      <c r="F14" s="292"/>
      <c r="G14" s="292">
        <v>900</v>
      </c>
      <c r="H14" s="292"/>
      <c r="I14" s="292"/>
      <c r="J14" s="292"/>
      <c r="K14" s="292"/>
      <c r="L14" s="292"/>
      <c r="M14" s="294">
        <v>6.6919903849007329E-3</v>
      </c>
      <c r="N14" s="294">
        <v>8.4577262070807495E-4</v>
      </c>
      <c r="O14" s="294">
        <v>7.715820399442087E-3</v>
      </c>
      <c r="P14" s="294">
        <v>5.9204083449565246E-3</v>
      </c>
      <c r="Q14" s="294">
        <v>0</v>
      </c>
      <c r="R14" s="294">
        <v>6.6771522687479601E-3</v>
      </c>
      <c r="S14" s="294">
        <v>0</v>
      </c>
      <c r="T14" s="294">
        <v>0</v>
      </c>
      <c r="U14" s="294">
        <v>0</v>
      </c>
      <c r="V14" s="294">
        <v>0</v>
      </c>
      <c r="W14" s="294">
        <v>0</v>
      </c>
      <c r="X14" s="292">
        <v>3754</v>
      </c>
      <c r="Y14" s="294">
        <v>2.785114401875538E-2</v>
      </c>
    </row>
    <row r="15" spans="1:25">
      <c r="A15" s="105" t="s">
        <v>42</v>
      </c>
      <c r="B15" s="292">
        <v>87</v>
      </c>
      <c r="C15" s="292">
        <v>228</v>
      </c>
      <c r="D15" s="292">
        <v>755</v>
      </c>
      <c r="E15" s="292">
        <v>852</v>
      </c>
      <c r="F15" s="292"/>
      <c r="G15" s="292">
        <v>460</v>
      </c>
      <c r="H15" s="292"/>
      <c r="I15" s="292">
        <v>288</v>
      </c>
      <c r="J15" s="292"/>
      <c r="K15" s="292"/>
      <c r="L15" s="292"/>
      <c r="M15" s="294">
        <v>6.4545805264563613E-4</v>
      </c>
      <c r="N15" s="294">
        <v>1.6915452414161499E-3</v>
      </c>
      <c r="O15" s="294">
        <v>5.6013888476718994E-3</v>
      </c>
      <c r="P15" s="294">
        <v>6.321037481081402E-3</v>
      </c>
      <c r="Q15" s="294">
        <v>0</v>
      </c>
      <c r="R15" s="294">
        <v>3.4127667151378463E-3</v>
      </c>
      <c r="S15" s="294">
        <v>0</v>
      </c>
      <c r="T15" s="294">
        <v>2.1366887259993473E-3</v>
      </c>
      <c r="U15" s="294">
        <v>0</v>
      </c>
      <c r="V15" s="294">
        <v>0</v>
      </c>
      <c r="W15" s="294">
        <v>0</v>
      </c>
      <c r="X15" s="292">
        <v>2670</v>
      </c>
      <c r="Y15" s="294">
        <v>1.9808885063952279E-2</v>
      </c>
    </row>
    <row r="16" spans="1:25">
      <c r="A16" s="105" t="s">
        <v>1085</v>
      </c>
      <c r="B16" s="292">
        <v>6629</v>
      </c>
      <c r="C16" s="292">
        <v>2547</v>
      </c>
      <c r="D16" s="292">
        <v>13155</v>
      </c>
      <c r="E16" s="292">
        <v>4250</v>
      </c>
      <c r="F16" s="292">
        <v>3150</v>
      </c>
      <c r="G16" s="292">
        <v>8471</v>
      </c>
      <c r="H16" s="292">
        <v>79350</v>
      </c>
      <c r="I16" s="292">
        <v>1584</v>
      </c>
      <c r="J16" s="292">
        <v>6840</v>
      </c>
      <c r="K16" s="292">
        <v>442</v>
      </c>
      <c r="L16" s="292">
        <v>8370</v>
      </c>
      <c r="M16" s="294">
        <v>4.9180935988366918E-2</v>
      </c>
      <c r="N16" s="294">
        <v>1.8896340920556726E-2</v>
      </c>
      <c r="O16" s="294">
        <v>9.7597708994866014E-2</v>
      </c>
      <c r="P16" s="294">
        <v>3.1530996824643144E-2</v>
      </c>
      <c r="Q16" s="294">
        <v>2.337003294061786E-2</v>
      </c>
      <c r="R16" s="294">
        <v>6.284684096507108E-2</v>
      </c>
      <c r="S16" s="294">
        <v>0.58870225836127843</v>
      </c>
      <c r="T16" s="294">
        <v>1.1751787992996409E-2</v>
      </c>
      <c r="U16" s="294">
        <v>5.0746357242484497E-2</v>
      </c>
      <c r="V16" s="294">
        <v>3.279223669762887E-3</v>
      </c>
      <c r="W16" s="294">
        <v>6.2097516099356029E-2</v>
      </c>
      <c r="X16" s="292">
        <v>134788</v>
      </c>
      <c r="Y16" s="294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57"/>
  <sheetViews>
    <sheetView zoomScale="150" zoomScaleNormal="150" workbookViewId="0">
      <pane ySplit="1" topLeftCell="A132" activePane="bottomLeft" state="frozen"/>
      <selection pane="bottomLeft" activeCell="C10" sqref="C10"/>
    </sheetView>
  </sheetViews>
  <sheetFormatPr defaultRowHeight="12.75"/>
  <cols>
    <col min="8" max="8" width="10.140625" style="249" bestFit="1" customWidth="1"/>
    <col min="9" max="10" width="11.28515625" customWidth="1"/>
  </cols>
  <sheetData>
    <row r="1" spans="1:10">
      <c r="A1" s="11" t="s">
        <v>13</v>
      </c>
      <c r="B1" s="12" t="s">
        <v>14</v>
      </c>
      <c r="C1" s="12" t="s">
        <v>15</v>
      </c>
      <c r="D1" s="12" t="s">
        <v>16</v>
      </c>
      <c r="E1" s="11" t="s">
        <v>17</v>
      </c>
      <c r="F1" s="11" t="s">
        <v>18</v>
      </c>
      <c r="G1" s="11" t="s">
        <v>19</v>
      </c>
      <c r="H1" s="276" t="s">
        <v>20</v>
      </c>
      <c r="I1" s="14" t="s">
        <v>21</v>
      </c>
      <c r="J1" s="15" t="s">
        <v>22</v>
      </c>
    </row>
    <row r="2" spans="1:10">
      <c r="A2" s="275">
        <v>410989</v>
      </c>
      <c r="B2" s="102">
        <v>126</v>
      </c>
      <c r="C2" s="277" t="s">
        <v>35</v>
      </c>
      <c r="D2" s="277" t="s">
        <v>88</v>
      </c>
      <c r="E2" s="277" t="s">
        <v>28</v>
      </c>
      <c r="F2" s="278">
        <v>3</v>
      </c>
      <c r="G2" s="278">
        <v>96</v>
      </c>
      <c r="H2" s="279">
        <v>38182</v>
      </c>
      <c r="I2" s="280" t="s">
        <v>29</v>
      </c>
      <c r="J2" s="281" t="s">
        <v>35</v>
      </c>
    </row>
    <row r="3" spans="1:10">
      <c r="A3" s="275">
        <v>420859</v>
      </c>
      <c r="B3" s="102">
        <v>104</v>
      </c>
      <c r="C3" s="277" t="s">
        <v>33</v>
      </c>
      <c r="D3" s="277" t="s">
        <v>75</v>
      </c>
      <c r="E3" s="277" t="s">
        <v>28</v>
      </c>
      <c r="F3" s="278">
        <v>24</v>
      </c>
      <c r="G3" s="278">
        <v>696</v>
      </c>
      <c r="H3" s="279">
        <v>38140</v>
      </c>
      <c r="I3" s="280" t="s">
        <v>979</v>
      </c>
      <c r="J3" s="281" t="s">
        <v>980</v>
      </c>
    </row>
    <row r="4" spans="1:10">
      <c r="A4" s="275">
        <v>420861</v>
      </c>
      <c r="B4" s="102">
        <v>122</v>
      </c>
      <c r="C4" s="277" t="s">
        <v>52</v>
      </c>
      <c r="D4" s="277" t="s">
        <v>86</v>
      </c>
      <c r="E4" s="277" t="s">
        <v>28</v>
      </c>
      <c r="F4" s="278">
        <v>3</v>
      </c>
      <c r="G4" s="278">
        <v>87</v>
      </c>
      <c r="H4" s="279">
        <v>38147</v>
      </c>
      <c r="I4" s="280" t="s">
        <v>59</v>
      </c>
      <c r="J4" s="281" t="s">
        <v>52</v>
      </c>
    </row>
    <row r="5" spans="1:10">
      <c r="A5" s="275">
        <v>420864</v>
      </c>
      <c r="B5" s="102">
        <v>126</v>
      </c>
      <c r="C5" s="277" t="s">
        <v>35</v>
      </c>
      <c r="D5" s="277" t="s">
        <v>88</v>
      </c>
      <c r="E5" s="277" t="s">
        <v>28</v>
      </c>
      <c r="F5" s="278">
        <v>24</v>
      </c>
      <c r="G5" s="278">
        <v>696</v>
      </c>
      <c r="H5" s="279">
        <v>38150</v>
      </c>
      <c r="I5" s="280" t="s">
        <v>37</v>
      </c>
      <c r="J5" s="281" t="s">
        <v>35</v>
      </c>
    </row>
    <row r="6" spans="1:10">
      <c r="A6" s="275">
        <v>420866</v>
      </c>
      <c r="B6" s="102">
        <v>111</v>
      </c>
      <c r="C6" s="277" t="s">
        <v>52</v>
      </c>
      <c r="D6" s="277" t="s">
        <v>83</v>
      </c>
      <c r="E6" s="277" t="s">
        <v>28</v>
      </c>
      <c r="F6" s="278">
        <v>3</v>
      </c>
      <c r="G6" s="278">
        <v>87</v>
      </c>
      <c r="H6" s="279">
        <v>38152</v>
      </c>
      <c r="I6" s="280" t="s">
        <v>37</v>
      </c>
      <c r="J6" s="281" t="s">
        <v>52</v>
      </c>
    </row>
    <row r="7" spans="1:10">
      <c r="A7" s="275">
        <v>420869</v>
      </c>
      <c r="B7" s="102">
        <v>101</v>
      </c>
      <c r="C7" s="277" t="s">
        <v>52</v>
      </c>
      <c r="D7" s="277" t="s">
        <v>81</v>
      </c>
      <c r="E7" s="277" t="s">
        <v>28</v>
      </c>
      <c r="F7" s="278">
        <v>24</v>
      </c>
      <c r="G7" s="278">
        <v>696</v>
      </c>
      <c r="H7" s="279">
        <v>38152</v>
      </c>
      <c r="I7" s="280" t="s">
        <v>29</v>
      </c>
      <c r="J7" s="281" t="s">
        <v>52</v>
      </c>
    </row>
    <row r="8" spans="1:10">
      <c r="A8" s="275">
        <v>420871</v>
      </c>
      <c r="B8" s="102">
        <v>100</v>
      </c>
      <c r="C8" s="277" t="s">
        <v>33</v>
      </c>
      <c r="D8" s="277" t="s">
        <v>77</v>
      </c>
      <c r="E8" s="277" t="s">
        <v>28</v>
      </c>
      <c r="F8" s="278">
        <v>3</v>
      </c>
      <c r="G8" s="278">
        <v>87</v>
      </c>
      <c r="H8" s="279">
        <v>38157</v>
      </c>
      <c r="I8" s="280" t="s">
        <v>979</v>
      </c>
      <c r="J8" s="281" t="s">
        <v>980</v>
      </c>
    </row>
    <row r="9" spans="1:10">
      <c r="A9" s="275">
        <v>420874</v>
      </c>
      <c r="B9" s="102">
        <v>115</v>
      </c>
      <c r="C9" s="277" t="s">
        <v>74</v>
      </c>
      <c r="D9" s="277" t="s">
        <v>79</v>
      </c>
      <c r="E9" s="277" t="s">
        <v>28</v>
      </c>
      <c r="F9" s="278">
        <v>24</v>
      </c>
      <c r="G9" s="278">
        <v>696</v>
      </c>
      <c r="H9" s="279">
        <v>38160</v>
      </c>
      <c r="I9" s="280" t="s">
        <v>32</v>
      </c>
      <c r="J9" s="281" t="s">
        <v>978</v>
      </c>
    </row>
    <row r="10" spans="1:10">
      <c r="A10" s="275">
        <v>420876</v>
      </c>
      <c r="B10" s="102">
        <v>104</v>
      </c>
      <c r="C10" s="277" t="s">
        <v>33</v>
      </c>
      <c r="D10" s="277" t="s">
        <v>75</v>
      </c>
      <c r="E10" s="277" t="s">
        <v>28</v>
      </c>
      <c r="F10" s="278">
        <v>3</v>
      </c>
      <c r="G10" s="278">
        <v>87</v>
      </c>
      <c r="H10" s="279">
        <v>38161</v>
      </c>
      <c r="I10" s="280" t="s">
        <v>979</v>
      </c>
      <c r="J10" s="281" t="s">
        <v>980</v>
      </c>
    </row>
    <row r="11" spans="1:10">
      <c r="A11" s="275">
        <v>420879</v>
      </c>
      <c r="B11" s="102">
        <v>115</v>
      </c>
      <c r="C11" s="277" t="s">
        <v>74</v>
      </c>
      <c r="D11" s="277" t="s">
        <v>79</v>
      </c>
      <c r="E11" s="277" t="s">
        <v>28</v>
      </c>
      <c r="F11" s="278">
        <v>24</v>
      </c>
      <c r="G11" s="278">
        <v>696</v>
      </c>
      <c r="H11" s="279">
        <v>38165</v>
      </c>
      <c r="I11" s="280" t="s">
        <v>32</v>
      </c>
      <c r="J11" s="281" t="s">
        <v>978</v>
      </c>
    </row>
    <row r="12" spans="1:10">
      <c r="A12" s="275">
        <v>420882</v>
      </c>
      <c r="B12" s="102">
        <v>115</v>
      </c>
      <c r="C12" s="277" t="s">
        <v>74</v>
      </c>
      <c r="D12" s="277" t="s">
        <v>79</v>
      </c>
      <c r="E12" s="277" t="s">
        <v>28</v>
      </c>
      <c r="F12" s="278">
        <v>5</v>
      </c>
      <c r="G12" s="278">
        <v>160</v>
      </c>
      <c r="H12" s="279">
        <v>38168</v>
      </c>
      <c r="I12" s="280" t="s">
        <v>32</v>
      </c>
      <c r="J12" s="281" t="s">
        <v>978</v>
      </c>
    </row>
    <row r="13" spans="1:10">
      <c r="A13" s="275">
        <v>420883</v>
      </c>
      <c r="B13" s="102">
        <v>104</v>
      </c>
      <c r="C13" s="277" t="s">
        <v>33</v>
      </c>
      <c r="D13" s="277" t="s">
        <v>75</v>
      </c>
      <c r="E13" s="277" t="s">
        <v>28</v>
      </c>
      <c r="F13" s="278">
        <v>1</v>
      </c>
      <c r="G13" s="278">
        <v>32</v>
      </c>
      <c r="H13" s="279">
        <v>38169</v>
      </c>
      <c r="I13" s="280" t="s">
        <v>979</v>
      </c>
      <c r="J13" s="281" t="s">
        <v>980</v>
      </c>
    </row>
    <row r="14" spans="1:10">
      <c r="A14" s="275">
        <v>420884</v>
      </c>
      <c r="B14" s="102">
        <v>104</v>
      </c>
      <c r="C14" s="277" t="s">
        <v>33</v>
      </c>
      <c r="D14" s="277" t="s">
        <v>75</v>
      </c>
      <c r="E14" s="277" t="s">
        <v>28</v>
      </c>
      <c r="F14" s="278">
        <v>2</v>
      </c>
      <c r="G14" s="278">
        <v>64</v>
      </c>
      <c r="H14" s="279">
        <v>38170</v>
      </c>
      <c r="I14" s="280" t="s">
        <v>32</v>
      </c>
      <c r="J14" s="281" t="s">
        <v>33</v>
      </c>
    </row>
    <row r="15" spans="1:10">
      <c r="A15" s="275">
        <v>420885</v>
      </c>
      <c r="B15" s="102">
        <v>107</v>
      </c>
      <c r="C15" s="277" t="s">
        <v>74</v>
      </c>
      <c r="D15" s="277" t="s">
        <v>78</v>
      </c>
      <c r="E15" s="277" t="s">
        <v>28</v>
      </c>
      <c r="F15" s="278">
        <v>1</v>
      </c>
      <c r="G15" s="278">
        <v>29</v>
      </c>
      <c r="H15" s="279">
        <v>38171</v>
      </c>
      <c r="I15" s="280" t="s">
        <v>32</v>
      </c>
      <c r="J15" s="281" t="s">
        <v>978</v>
      </c>
    </row>
    <row r="16" spans="1:10">
      <c r="A16" s="275">
        <v>420889</v>
      </c>
      <c r="B16" s="102">
        <v>111</v>
      </c>
      <c r="C16" s="277" t="s">
        <v>52</v>
      </c>
      <c r="D16" s="277" t="s">
        <v>83</v>
      </c>
      <c r="E16" s="277" t="s">
        <v>28</v>
      </c>
      <c r="F16" s="278">
        <v>7</v>
      </c>
      <c r="G16" s="278">
        <v>160</v>
      </c>
      <c r="H16" s="279">
        <v>38215</v>
      </c>
      <c r="I16" s="280" t="s">
        <v>37</v>
      </c>
      <c r="J16" s="281" t="s">
        <v>38</v>
      </c>
    </row>
    <row r="17" spans="1:10">
      <c r="A17" s="275">
        <v>420890</v>
      </c>
      <c r="B17" s="102">
        <v>101</v>
      </c>
      <c r="C17" s="277" t="s">
        <v>52</v>
      </c>
      <c r="D17" s="277" t="s">
        <v>81</v>
      </c>
      <c r="E17" s="277" t="s">
        <v>28</v>
      </c>
      <c r="F17" s="278">
        <v>1</v>
      </c>
      <c r="G17" s="278">
        <v>29</v>
      </c>
      <c r="H17" s="279">
        <v>38233</v>
      </c>
      <c r="I17" s="280" t="s">
        <v>37</v>
      </c>
      <c r="J17" s="281" t="s">
        <v>38</v>
      </c>
    </row>
    <row r="18" spans="1:10">
      <c r="A18" s="275">
        <v>420891</v>
      </c>
      <c r="B18" s="102">
        <v>101</v>
      </c>
      <c r="C18" s="277" t="s">
        <v>52</v>
      </c>
      <c r="D18" s="277" t="s">
        <v>81</v>
      </c>
      <c r="E18" s="277" t="s">
        <v>28</v>
      </c>
      <c r="F18" s="278">
        <v>1</v>
      </c>
      <c r="G18" s="278">
        <v>29</v>
      </c>
      <c r="H18" s="279">
        <v>38233</v>
      </c>
      <c r="I18" s="280" t="s">
        <v>37</v>
      </c>
      <c r="J18" s="281" t="s">
        <v>38</v>
      </c>
    </row>
    <row r="19" spans="1:10">
      <c r="A19" s="275">
        <v>420892</v>
      </c>
      <c r="B19" s="102">
        <v>111</v>
      </c>
      <c r="C19" s="277" t="s">
        <v>52</v>
      </c>
      <c r="D19" s="277" t="s">
        <v>83</v>
      </c>
      <c r="E19" s="277" t="s">
        <v>28</v>
      </c>
      <c r="F19" s="278">
        <v>7</v>
      </c>
      <c r="G19" s="278">
        <v>160</v>
      </c>
      <c r="H19" s="279">
        <v>38235</v>
      </c>
      <c r="I19" s="280" t="s">
        <v>46</v>
      </c>
      <c r="J19" s="281" t="s">
        <v>52</v>
      </c>
    </row>
    <row r="20" spans="1:10">
      <c r="A20" s="275">
        <v>420894</v>
      </c>
      <c r="B20" s="102">
        <v>122</v>
      </c>
      <c r="C20" s="277" t="s">
        <v>52</v>
      </c>
      <c r="D20" s="277" t="s">
        <v>86</v>
      </c>
      <c r="E20" s="277" t="s">
        <v>28</v>
      </c>
      <c r="F20" s="278">
        <v>5</v>
      </c>
      <c r="G20" s="278">
        <v>145</v>
      </c>
      <c r="H20" s="279">
        <v>38258</v>
      </c>
      <c r="I20" s="280" t="s">
        <v>25</v>
      </c>
      <c r="J20" s="281" t="s">
        <v>52</v>
      </c>
    </row>
    <row r="21" spans="1:10">
      <c r="A21" s="275">
        <v>420895</v>
      </c>
      <c r="B21" s="102">
        <v>102</v>
      </c>
      <c r="C21" s="277" t="s">
        <v>52</v>
      </c>
      <c r="D21" s="277" t="s">
        <v>82</v>
      </c>
      <c r="E21" s="277" t="s">
        <v>28</v>
      </c>
      <c r="F21" s="278">
        <v>3</v>
      </c>
      <c r="G21" s="278">
        <v>87</v>
      </c>
      <c r="H21" s="279">
        <v>38259</v>
      </c>
      <c r="I21" s="280" t="s">
        <v>25</v>
      </c>
      <c r="J21" s="281" t="s">
        <v>52</v>
      </c>
    </row>
    <row r="22" spans="1:10">
      <c r="A22" s="275">
        <v>430690</v>
      </c>
      <c r="B22" s="102">
        <v>107</v>
      </c>
      <c r="C22" s="277" t="s">
        <v>74</v>
      </c>
      <c r="D22" s="277" t="s">
        <v>78</v>
      </c>
      <c r="E22" s="277" t="s">
        <v>28</v>
      </c>
      <c r="F22" s="278">
        <v>1</v>
      </c>
      <c r="G22" s="278">
        <v>32</v>
      </c>
      <c r="H22" s="279">
        <v>38182</v>
      </c>
      <c r="I22" s="280" t="s">
        <v>29</v>
      </c>
      <c r="J22" s="281" t="s">
        <v>52</v>
      </c>
    </row>
    <row r="23" spans="1:10">
      <c r="A23" s="275">
        <v>440010</v>
      </c>
      <c r="B23" s="102">
        <v>125</v>
      </c>
      <c r="C23" s="277" t="s">
        <v>30</v>
      </c>
      <c r="D23" s="277" t="s">
        <v>87</v>
      </c>
      <c r="E23" s="277" t="s">
        <v>28</v>
      </c>
      <c r="F23" s="278">
        <v>24</v>
      </c>
      <c r="G23" s="278">
        <v>696</v>
      </c>
      <c r="H23" s="279">
        <v>38279</v>
      </c>
      <c r="I23" s="280" t="s">
        <v>40</v>
      </c>
      <c r="J23" s="281" t="s">
        <v>35</v>
      </c>
    </row>
    <row r="24" spans="1:10">
      <c r="A24" s="275">
        <v>460495</v>
      </c>
      <c r="B24" s="102">
        <v>100</v>
      </c>
      <c r="C24" s="277" t="s">
        <v>33</v>
      </c>
      <c r="D24" s="277" t="s">
        <v>77</v>
      </c>
      <c r="E24" s="277" t="s">
        <v>28</v>
      </c>
      <c r="F24" s="278">
        <v>3</v>
      </c>
      <c r="G24" s="278">
        <v>87</v>
      </c>
      <c r="H24" s="279">
        <v>38233</v>
      </c>
      <c r="I24" s="280" t="s">
        <v>42</v>
      </c>
      <c r="J24" s="281" t="s">
        <v>43</v>
      </c>
    </row>
    <row r="25" spans="1:10">
      <c r="A25" s="275">
        <v>460497</v>
      </c>
      <c r="B25" s="102">
        <v>100</v>
      </c>
      <c r="C25" s="277" t="s">
        <v>33</v>
      </c>
      <c r="D25" s="277" t="s">
        <v>77</v>
      </c>
      <c r="E25" s="277" t="s">
        <v>28</v>
      </c>
      <c r="F25" s="278">
        <v>1</v>
      </c>
      <c r="G25" s="278">
        <v>32</v>
      </c>
      <c r="H25" s="279">
        <v>38233</v>
      </c>
      <c r="I25" s="280" t="s">
        <v>40</v>
      </c>
      <c r="J25" s="281" t="s">
        <v>41</v>
      </c>
    </row>
    <row r="26" spans="1:10">
      <c r="A26" s="275">
        <v>460498</v>
      </c>
      <c r="B26" s="102">
        <v>100</v>
      </c>
      <c r="C26" s="277" t="s">
        <v>33</v>
      </c>
      <c r="D26" s="277" t="s">
        <v>77</v>
      </c>
      <c r="E26" s="277" t="s">
        <v>28</v>
      </c>
      <c r="F26" s="278">
        <v>2</v>
      </c>
      <c r="G26" s="278">
        <v>64</v>
      </c>
      <c r="H26" s="279">
        <v>38233</v>
      </c>
      <c r="I26" s="280" t="s">
        <v>32</v>
      </c>
      <c r="J26" s="281" t="s">
        <v>41</v>
      </c>
    </row>
    <row r="27" spans="1:10">
      <c r="A27" s="275">
        <v>460499</v>
      </c>
      <c r="B27" s="102">
        <v>104</v>
      </c>
      <c r="C27" s="277" t="s">
        <v>33</v>
      </c>
      <c r="D27" s="277" t="s">
        <v>75</v>
      </c>
      <c r="E27" s="277" t="s">
        <v>28</v>
      </c>
      <c r="F27" s="278">
        <v>1</v>
      </c>
      <c r="G27" s="278">
        <v>29</v>
      </c>
      <c r="H27" s="279">
        <v>38241</v>
      </c>
      <c r="I27" s="280" t="s">
        <v>32</v>
      </c>
      <c r="J27" s="281" t="s">
        <v>41</v>
      </c>
    </row>
    <row r="28" spans="1:10">
      <c r="A28" s="275">
        <v>460502</v>
      </c>
      <c r="B28" s="102">
        <v>104</v>
      </c>
      <c r="C28" s="277" t="s">
        <v>33</v>
      </c>
      <c r="D28" s="277" t="s">
        <v>75</v>
      </c>
      <c r="E28" s="277" t="s">
        <v>28</v>
      </c>
      <c r="F28" s="278">
        <v>30</v>
      </c>
      <c r="G28" s="278">
        <v>870</v>
      </c>
      <c r="H28" s="279">
        <v>38285</v>
      </c>
      <c r="I28" s="280" t="s">
        <v>40</v>
      </c>
      <c r="J28" s="281" t="s">
        <v>41</v>
      </c>
    </row>
    <row r="29" spans="1:10">
      <c r="A29" s="275">
        <v>420853</v>
      </c>
      <c r="B29" s="102">
        <v>101</v>
      </c>
      <c r="C29" s="277" t="s">
        <v>52</v>
      </c>
      <c r="D29" s="277" t="s">
        <v>81</v>
      </c>
      <c r="E29" s="277" t="s">
        <v>66</v>
      </c>
      <c r="F29" s="278">
        <v>5</v>
      </c>
      <c r="G29" s="278">
        <v>190</v>
      </c>
      <c r="H29" s="279">
        <v>38139</v>
      </c>
      <c r="I29" s="280" t="s">
        <v>29</v>
      </c>
      <c r="J29" s="281" t="s">
        <v>52</v>
      </c>
    </row>
    <row r="30" spans="1:10">
      <c r="A30" s="275">
        <v>420854</v>
      </c>
      <c r="B30" s="102">
        <v>101</v>
      </c>
      <c r="C30" s="277" t="s">
        <v>52</v>
      </c>
      <c r="D30" s="277" t="s">
        <v>81</v>
      </c>
      <c r="E30" s="277" t="s">
        <v>66</v>
      </c>
      <c r="F30" s="278">
        <v>1</v>
      </c>
      <c r="G30" s="278">
        <v>38</v>
      </c>
      <c r="H30" s="279">
        <v>38140</v>
      </c>
      <c r="I30" s="280" t="s">
        <v>29</v>
      </c>
      <c r="J30" s="281" t="s">
        <v>52</v>
      </c>
    </row>
    <row r="31" spans="1:10">
      <c r="A31" s="275">
        <v>420855</v>
      </c>
      <c r="B31" s="102">
        <v>100</v>
      </c>
      <c r="C31" s="277" t="s">
        <v>33</v>
      </c>
      <c r="D31" s="277" t="s">
        <v>77</v>
      </c>
      <c r="E31" s="277" t="s">
        <v>66</v>
      </c>
      <c r="F31" s="278">
        <v>15</v>
      </c>
      <c r="G31" s="278">
        <v>570</v>
      </c>
      <c r="H31" s="279">
        <v>38140</v>
      </c>
      <c r="I31" s="280" t="s">
        <v>40</v>
      </c>
      <c r="J31" s="281" t="s">
        <v>33</v>
      </c>
    </row>
    <row r="32" spans="1:10">
      <c r="A32" s="275">
        <v>420856</v>
      </c>
      <c r="B32" s="102">
        <v>100</v>
      </c>
      <c r="C32" s="277" t="s">
        <v>33</v>
      </c>
      <c r="D32" s="277" t="s">
        <v>77</v>
      </c>
      <c r="E32" s="277" t="s">
        <v>66</v>
      </c>
      <c r="F32" s="278">
        <v>3</v>
      </c>
      <c r="G32" s="278">
        <v>114</v>
      </c>
      <c r="H32" s="279">
        <v>38140</v>
      </c>
      <c r="I32" s="280" t="s">
        <v>40</v>
      </c>
      <c r="J32" s="281" t="s">
        <v>38</v>
      </c>
    </row>
    <row r="33" spans="1:10">
      <c r="A33" s="275">
        <v>420858</v>
      </c>
      <c r="B33" s="102">
        <v>115</v>
      </c>
      <c r="C33" s="277" t="s">
        <v>74</v>
      </c>
      <c r="D33" s="277" t="s">
        <v>79</v>
      </c>
      <c r="E33" s="277" t="s">
        <v>66</v>
      </c>
      <c r="F33" s="278">
        <v>3</v>
      </c>
      <c r="G33" s="278">
        <v>114</v>
      </c>
      <c r="H33" s="279">
        <v>38140</v>
      </c>
      <c r="I33" s="280" t="s">
        <v>32</v>
      </c>
      <c r="J33" s="281" t="s">
        <v>978</v>
      </c>
    </row>
    <row r="34" spans="1:10">
      <c r="A34" s="275">
        <v>420863</v>
      </c>
      <c r="B34" s="102">
        <v>115</v>
      </c>
      <c r="C34" s="277" t="s">
        <v>74</v>
      </c>
      <c r="D34" s="277" t="s">
        <v>79</v>
      </c>
      <c r="E34" s="277" t="s">
        <v>66</v>
      </c>
      <c r="F34" s="278">
        <v>3</v>
      </c>
      <c r="G34" s="278">
        <v>114</v>
      </c>
      <c r="H34" s="279">
        <v>38149</v>
      </c>
      <c r="I34" s="280" t="s">
        <v>59</v>
      </c>
      <c r="J34" s="281" t="s">
        <v>74</v>
      </c>
    </row>
    <row r="35" spans="1:10">
      <c r="A35" s="275">
        <v>420868</v>
      </c>
      <c r="B35" s="102">
        <v>100</v>
      </c>
      <c r="C35" s="277" t="s">
        <v>33</v>
      </c>
      <c r="D35" s="277" t="s">
        <v>77</v>
      </c>
      <c r="E35" s="277" t="s">
        <v>66</v>
      </c>
      <c r="F35" s="278">
        <v>3</v>
      </c>
      <c r="G35" s="278">
        <v>114</v>
      </c>
      <c r="H35" s="279">
        <v>38152</v>
      </c>
      <c r="I35" s="280" t="s">
        <v>979</v>
      </c>
      <c r="J35" s="281" t="s">
        <v>980</v>
      </c>
    </row>
    <row r="36" spans="1:10">
      <c r="A36" s="275">
        <v>420873</v>
      </c>
      <c r="B36" s="102">
        <v>111</v>
      </c>
      <c r="C36" s="277" t="s">
        <v>52</v>
      </c>
      <c r="D36" s="277" t="s">
        <v>83</v>
      </c>
      <c r="E36" s="277" t="s">
        <v>66</v>
      </c>
      <c r="F36" s="278">
        <v>3</v>
      </c>
      <c r="G36" s="278">
        <v>114</v>
      </c>
      <c r="H36" s="279">
        <v>38159</v>
      </c>
      <c r="I36" s="280" t="s">
        <v>29</v>
      </c>
      <c r="J36" s="281" t="s">
        <v>52</v>
      </c>
    </row>
    <row r="37" spans="1:10">
      <c r="A37" s="275">
        <v>430707</v>
      </c>
      <c r="B37" s="102">
        <v>115</v>
      </c>
      <c r="C37" s="277" t="s">
        <v>74</v>
      </c>
      <c r="D37" s="277" t="s">
        <v>79</v>
      </c>
      <c r="E37" s="277" t="s">
        <v>66</v>
      </c>
      <c r="F37" s="278">
        <v>1</v>
      </c>
      <c r="G37" s="278">
        <v>39</v>
      </c>
      <c r="H37" s="279">
        <v>38348</v>
      </c>
      <c r="I37" s="280" t="s">
        <v>37</v>
      </c>
      <c r="J37" s="281" t="s">
        <v>30</v>
      </c>
    </row>
    <row r="38" spans="1:10">
      <c r="A38" s="275">
        <v>440021</v>
      </c>
      <c r="B38" s="102">
        <v>119</v>
      </c>
      <c r="C38" s="277" t="s">
        <v>30</v>
      </c>
      <c r="D38" s="277" t="s">
        <v>72</v>
      </c>
      <c r="E38" s="277" t="s">
        <v>66</v>
      </c>
      <c r="F38" s="278">
        <v>5</v>
      </c>
      <c r="G38" s="278">
        <v>190</v>
      </c>
      <c r="H38" s="279">
        <v>38340</v>
      </c>
      <c r="I38" s="280" t="s">
        <v>42</v>
      </c>
      <c r="J38" s="281" t="s">
        <v>65</v>
      </c>
    </row>
    <row r="39" spans="1:10">
      <c r="A39" s="275">
        <v>440022</v>
      </c>
      <c r="B39" s="102">
        <v>119</v>
      </c>
      <c r="C39" s="277" t="s">
        <v>30</v>
      </c>
      <c r="D39" s="277" t="s">
        <v>72</v>
      </c>
      <c r="E39" s="277" t="s">
        <v>66</v>
      </c>
      <c r="F39" s="278">
        <v>1</v>
      </c>
      <c r="G39" s="278">
        <v>38</v>
      </c>
      <c r="H39" s="279">
        <v>38340</v>
      </c>
      <c r="I39" s="280" t="s">
        <v>42</v>
      </c>
      <c r="J39" s="281" t="s">
        <v>65</v>
      </c>
    </row>
    <row r="40" spans="1:10">
      <c r="A40" s="275">
        <v>440023</v>
      </c>
      <c r="B40" s="102">
        <v>119</v>
      </c>
      <c r="C40" s="277" t="s">
        <v>30</v>
      </c>
      <c r="D40" s="277" t="s">
        <v>72</v>
      </c>
      <c r="E40" s="277" t="s">
        <v>66</v>
      </c>
      <c r="F40" s="278">
        <v>15</v>
      </c>
      <c r="G40" s="278">
        <v>570</v>
      </c>
      <c r="H40" s="279">
        <v>38340</v>
      </c>
      <c r="I40" s="280" t="s">
        <v>37</v>
      </c>
      <c r="J40" s="281" t="s">
        <v>65</v>
      </c>
    </row>
    <row r="41" spans="1:10">
      <c r="A41" s="275">
        <v>440024</v>
      </c>
      <c r="B41" s="102">
        <v>119</v>
      </c>
      <c r="C41" s="277" t="s">
        <v>30</v>
      </c>
      <c r="D41" s="277" t="s">
        <v>72</v>
      </c>
      <c r="E41" s="277" t="s">
        <v>66</v>
      </c>
      <c r="F41" s="278">
        <v>3</v>
      </c>
      <c r="G41" s="278">
        <v>114</v>
      </c>
      <c r="H41" s="279">
        <v>38340</v>
      </c>
      <c r="I41" s="280" t="s">
        <v>37</v>
      </c>
      <c r="J41" s="281" t="s">
        <v>65</v>
      </c>
    </row>
    <row r="42" spans="1:10">
      <c r="A42" s="275">
        <v>440025</v>
      </c>
      <c r="B42" s="102">
        <v>119</v>
      </c>
      <c r="C42" s="277" t="s">
        <v>30</v>
      </c>
      <c r="D42" s="277" t="s">
        <v>72</v>
      </c>
      <c r="E42" s="277" t="s">
        <v>66</v>
      </c>
      <c r="F42" s="278">
        <v>2</v>
      </c>
      <c r="G42" s="278">
        <v>76</v>
      </c>
      <c r="H42" s="279">
        <v>38340</v>
      </c>
      <c r="I42" s="280" t="s">
        <v>37</v>
      </c>
      <c r="J42" s="281" t="s">
        <v>65</v>
      </c>
    </row>
    <row r="43" spans="1:10">
      <c r="A43" s="275">
        <v>440026</v>
      </c>
      <c r="B43" s="102">
        <v>119</v>
      </c>
      <c r="C43" s="277" t="s">
        <v>30</v>
      </c>
      <c r="D43" s="277" t="s">
        <v>72</v>
      </c>
      <c r="E43" s="277" t="s">
        <v>66</v>
      </c>
      <c r="F43" s="278">
        <v>1</v>
      </c>
      <c r="G43" s="278">
        <v>38</v>
      </c>
      <c r="H43" s="279">
        <v>38340</v>
      </c>
      <c r="I43" s="280" t="s">
        <v>37</v>
      </c>
      <c r="J43" s="281" t="s">
        <v>43</v>
      </c>
    </row>
    <row r="44" spans="1:10">
      <c r="A44" s="275">
        <v>440032</v>
      </c>
      <c r="B44" s="102">
        <v>119</v>
      </c>
      <c r="C44" s="277" t="s">
        <v>30</v>
      </c>
      <c r="D44" s="277" t="s">
        <v>72</v>
      </c>
      <c r="E44" s="277" t="s">
        <v>66</v>
      </c>
      <c r="F44" s="278">
        <v>3</v>
      </c>
      <c r="G44" s="278">
        <v>114</v>
      </c>
      <c r="H44" s="279">
        <v>38349</v>
      </c>
      <c r="I44" s="280" t="s">
        <v>32</v>
      </c>
      <c r="J44" s="281" t="s">
        <v>43</v>
      </c>
    </row>
    <row r="45" spans="1:10">
      <c r="A45" s="283">
        <v>410990</v>
      </c>
      <c r="B45" s="102">
        <v>126</v>
      </c>
      <c r="C45" s="277" t="s">
        <v>35</v>
      </c>
      <c r="D45" s="277" t="s">
        <v>88</v>
      </c>
      <c r="E45" s="277" t="s">
        <v>24</v>
      </c>
      <c r="F45" s="278">
        <v>16</v>
      </c>
      <c r="G45" s="278">
        <v>1040</v>
      </c>
      <c r="H45" s="279">
        <v>38279</v>
      </c>
      <c r="I45" s="280" t="s">
        <v>40</v>
      </c>
      <c r="J45" s="281" t="s">
        <v>55</v>
      </c>
    </row>
    <row r="46" spans="1:10">
      <c r="A46" s="275">
        <v>420880</v>
      </c>
      <c r="B46" s="102">
        <v>100</v>
      </c>
      <c r="C46" s="277" t="s">
        <v>33</v>
      </c>
      <c r="D46" s="277" t="s">
        <v>77</v>
      </c>
      <c r="E46" s="277" t="s">
        <v>24</v>
      </c>
      <c r="F46" s="278">
        <v>16</v>
      </c>
      <c r="G46" s="278">
        <v>1040</v>
      </c>
      <c r="H46" s="279">
        <v>38166</v>
      </c>
      <c r="I46" s="280" t="s">
        <v>979</v>
      </c>
      <c r="J46" s="281" t="s">
        <v>980</v>
      </c>
    </row>
    <row r="47" spans="1:10">
      <c r="A47" s="275">
        <v>420886</v>
      </c>
      <c r="B47" s="102">
        <v>122</v>
      </c>
      <c r="C47" s="277" t="s">
        <v>52</v>
      </c>
      <c r="D47" s="277" t="s">
        <v>86</v>
      </c>
      <c r="E47" s="277" t="s">
        <v>24</v>
      </c>
      <c r="F47" s="278">
        <v>11</v>
      </c>
      <c r="G47" s="278">
        <v>715</v>
      </c>
      <c r="H47" s="279">
        <v>38172</v>
      </c>
      <c r="I47" s="280" t="s">
        <v>37</v>
      </c>
      <c r="J47" s="281" t="s">
        <v>26</v>
      </c>
    </row>
    <row r="48" spans="1:10">
      <c r="A48" s="275">
        <v>420887</v>
      </c>
      <c r="B48" s="102">
        <v>115</v>
      </c>
      <c r="C48" s="277" t="s">
        <v>74</v>
      </c>
      <c r="D48" s="277" t="s">
        <v>79</v>
      </c>
      <c r="E48" s="277" t="s">
        <v>24</v>
      </c>
      <c r="F48" s="278">
        <v>9</v>
      </c>
      <c r="G48" s="278">
        <v>585</v>
      </c>
      <c r="H48" s="279">
        <v>38173</v>
      </c>
      <c r="I48" s="280" t="s">
        <v>32</v>
      </c>
      <c r="J48" s="281" t="s">
        <v>978</v>
      </c>
    </row>
    <row r="49" spans="1:10">
      <c r="A49" s="275">
        <v>420888</v>
      </c>
      <c r="B49" s="102">
        <v>122</v>
      </c>
      <c r="C49" s="277" t="s">
        <v>52</v>
      </c>
      <c r="D49" s="277" t="s">
        <v>86</v>
      </c>
      <c r="E49" s="277" t="s">
        <v>24</v>
      </c>
      <c r="F49" s="278">
        <v>15</v>
      </c>
      <c r="G49" s="278">
        <v>975</v>
      </c>
      <c r="H49" s="279">
        <v>38175</v>
      </c>
      <c r="I49" s="280" t="s">
        <v>37</v>
      </c>
      <c r="J49" s="281" t="s">
        <v>26</v>
      </c>
    </row>
    <row r="50" spans="1:10">
      <c r="A50" s="275">
        <v>420899</v>
      </c>
      <c r="B50" s="102">
        <v>111</v>
      </c>
      <c r="C50" s="277" t="s">
        <v>52</v>
      </c>
      <c r="D50" s="277" t="s">
        <v>83</v>
      </c>
      <c r="E50" s="277" t="s">
        <v>24</v>
      </c>
      <c r="F50" s="278">
        <v>18</v>
      </c>
      <c r="G50" s="278">
        <v>1260</v>
      </c>
      <c r="H50" s="279">
        <v>38307</v>
      </c>
      <c r="I50" s="280" t="s">
        <v>25</v>
      </c>
      <c r="J50" s="281" t="s">
        <v>52</v>
      </c>
    </row>
    <row r="51" spans="1:10">
      <c r="A51" s="275">
        <v>420901</v>
      </c>
      <c r="B51" s="102">
        <v>120</v>
      </c>
      <c r="C51" s="277" t="s">
        <v>52</v>
      </c>
      <c r="D51" s="277" t="s">
        <v>85</v>
      </c>
      <c r="E51" s="277" t="s">
        <v>24</v>
      </c>
      <c r="F51" s="278">
        <v>8</v>
      </c>
      <c r="G51" s="278">
        <v>560</v>
      </c>
      <c r="H51" s="279">
        <v>38320</v>
      </c>
      <c r="I51" s="280" t="s">
        <v>25</v>
      </c>
      <c r="J51" s="281" t="s">
        <v>52</v>
      </c>
    </row>
    <row r="52" spans="1:10">
      <c r="A52" s="275">
        <v>420903</v>
      </c>
      <c r="B52" s="102">
        <v>120</v>
      </c>
      <c r="C52" s="277" t="s">
        <v>52</v>
      </c>
      <c r="D52" s="277" t="s">
        <v>85</v>
      </c>
      <c r="E52" s="277" t="s">
        <v>24</v>
      </c>
      <c r="F52" s="278">
        <v>10</v>
      </c>
      <c r="G52" s="278">
        <v>700</v>
      </c>
      <c r="H52" s="279">
        <v>38333</v>
      </c>
      <c r="I52" s="280" t="s">
        <v>25</v>
      </c>
      <c r="J52" s="281" t="s">
        <v>52</v>
      </c>
    </row>
    <row r="53" spans="1:10">
      <c r="A53" s="275">
        <v>430691</v>
      </c>
      <c r="B53" s="102">
        <v>107</v>
      </c>
      <c r="C53" s="277" t="s">
        <v>74</v>
      </c>
      <c r="D53" s="277" t="s">
        <v>78</v>
      </c>
      <c r="E53" s="277" t="s">
        <v>24</v>
      </c>
      <c r="F53" s="278">
        <v>7</v>
      </c>
      <c r="G53" s="278">
        <v>455</v>
      </c>
      <c r="H53" s="279">
        <v>38182</v>
      </c>
      <c r="I53" s="280" t="s">
        <v>32</v>
      </c>
      <c r="J53" s="281" t="s">
        <v>33</v>
      </c>
    </row>
    <row r="54" spans="1:10">
      <c r="A54" s="275">
        <v>430692</v>
      </c>
      <c r="B54" s="102">
        <v>115</v>
      </c>
      <c r="C54" s="277" t="s">
        <v>74</v>
      </c>
      <c r="D54" s="277" t="s">
        <v>79</v>
      </c>
      <c r="E54" s="277" t="s">
        <v>24</v>
      </c>
      <c r="F54" s="278">
        <v>9</v>
      </c>
      <c r="G54" s="278">
        <v>630</v>
      </c>
      <c r="H54" s="279">
        <v>38237</v>
      </c>
      <c r="I54" s="280" t="s">
        <v>25</v>
      </c>
      <c r="J54" s="281" t="s">
        <v>52</v>
      </c>
    </row>
    <row r="55" spans="1:10">
      <c r="A55" s="275">
        <v>430699</v>
      </c>
      <c r="B55" s="102">
        <v>107</v>
      </c>
      <c r="C55" s="277" t="s">
        <v>74</v>
      </c>
      <c r="D55" s="277" t="s">
        <v>78</v>
      </c>
      <c r="E55" s="277" t="s">
        <v>24</v>
      </c>
      <c r="F55" s="278">
        <v>10</v>
      </c>
      <c r="G55" s="278">
        <v>700</v>
      </c>
      <c r="H55" s="279">
        <v>38324</v>
      </c>
      <c r="I55" s="280" t="s">
        <v>59</v>
      </c>
      <c r="J55" s="281" t="s">
        <v>30</v>
      </c>
    </row>
    <row r="56" spans="1:10">
      <c r="A56" s="275">
        <v>430700</v>
      </c>
      <c r="B56" s="102">
        <v>107</v>
      </c>
      <c r="C56" s="277" t="s">
        <v>74</v>
      </c>
      <c r="D56" s="277" t="s">
        <v>78</v>
      </c>
      <c r="E56" s="277" t="s">
        <v>24</v>
      </c>
      <c r="F56" s="278">
        <v>8</v>
      </c>
      <c r="G56" s="278">
        <v>560</v>
      </c>
      <c r="H56" s="279">
        <v>38325</v>
      </c>
      <c r="I56" s="280" t="s">
        <v>42</v>
      </c>
      <c r="J56" s="281" t="s">
        <v>30</v>
      </c>
    </row>
    <row r="57" spans="1:10">
      <c r="A57" s="275">
        <v>430708</v>
      </c>
      <c r="B57" s="102">
        <v>107</v>
      </c>
      <c r="C57" s="277" t="s">
        <v>74</v>
      </c>
      <c r="D57" s="277" t="s">
        <v>78</v>
      </c>
      <c r="E57" s="277" t="s">
        <v>24</v>
      </c>
      <c r="F57" s="278">
        <v>7</v>
      </c>
      <c r="G57" s="278">
        <v>490</v>
      </c>
      <c r="H57" s="279">
        <v>38351</v>
      </c>
      <c r="I57" s="280" t="s">
        <v>37</v>
      </c>
      <c r="J57" s="281" t="s">
        <v>30</v>
      </c>
    </row>
    <row r="58" spans="1:10">
      <c r="A58" s="275">
        <v>440012</v>
      </c>
      <c r="B58" s="102">
        <v>118</v>
      </c>
      <c r="C58" s="277" t="s">
        <v>30</v>
      </c>
      <c r="D58" s="277" t="s">
        <v>71</v>
      </c>
      <c r="E58" s="277" t="s">
        <v>24</v>
      </c>
      <c r="F58" s="278">
        <v>3</v>
      </c>
      <c r="G58" s="278">
        <v>195</v>
      </c>
      <c r="H58" s="279">
        <v>38286</v>
      </c>
      <c r="I58" s="280" t="s">
        <v>42</v>
      </c>
      <c r="J58" s="281" t="s">
        <v>33</v>
      </c>
    </row>
    <row r="59" spans="1:10">
      <c r="A59" s="275">
        <v>440014</v>
      </c>
      <c r="B59" s="102">
        <v>125</v>
      </c>
      <c r="C59" s="277" t="s">
        <v>30</v>
      </c>
      <c r="D59" s="277" t="s">
        <v>87</v>
      </c>
      <c r="E59" s="277" t="s">
        <v>24</v>
      </c>
      <c r="F59" s="278">
        <v>8</v>
      </c>
      <c r="G59" s="278">
        <v>560</v>
      </c>
      <c r="H59" s="279">
        <v>38311</v>
      </c>
      <c r="I59" s="280" t="s">
        <v>40</v>
      </c>
      <c r="J59" s="281" t="s">
        <v>55</v>
      </c>
    </row>
    <row r="60" spans="1:10">
      <c r="A60" s="275">
        <v>460500</v>
      </c>
      <c r="B60" s="102">
        <v>104</v>
      </c>
      <c r="C60" s="277" t="s">
        <v>33</v>
      </c>
      <c r="D60" s="277" t="s">
        <v>75</v>
      </c>
      <c r="E60" s="277" t="s">
        <v>24</v>
      </c>
      <c r="F60" s="278">
        <v>9</v>
      </c>
      <c r="G60" s="278">
        <v>630</v>
      </c>
      <c r="H60" s="279">
        <v>38241</v>
      </c>
      <c r="I60" s="280" t="s">
        <v>32</v>
      </c>
      <c r="J60" s="281" t="s">
        <v>41</v>
      </c>
    </row>
    <row r="61" spans="1:10">
      <c r="A61" s="275">
        <v>460501</v>
      </c>
      <c r="B61" s="102">
        <v>104</v>
      </c>
      <c r="C61" s="277" t="s">
        <v>33</v>
      </c>
      <c r="D61" s="277" t="s">
        <v>75</v>
      </c>
      <c r="E61" s="277" t="s">
        <v>24</v>
      </c>
      <c r="F61" s="278">
        <v>11</v>
      </c>
      <c r="G61" s="278">
        <v>715</v>
      </c>
      <c r="H61" s="279">
        <v>38284</v>
      </c>
      <c r="I61" s="280" t="s">
        <v>37</v>
      </c>
      <c r="J61" s="281" t="s">
        <v>41</v>
      </c>
    </row>
    <row r="62" spans="1:10">
      <c r="A62" s="275">
        <v>460509</v>
      </c>
      <c r="B62" s="102">
        <v>104</v>
      </c>
      <c r="C62" s="277" t="s">
        <v>33</v>
      </c>
      <c r="D62" s="277" t="s">
        <v>75</v>
      </c>
      <c r="E62" s="277" t="s">
        <v>24</v>
      </c>
      <c r="F62" s="278">
        <v>9</v>
      </c>
      <c r="G62" s="278">
        <v>630</v>
      </c>
      <c r="H62" s="279">
        <v>38340</v>
      </c>
      <c r="I62" s="280" t="s">
        <v>29</v>
      </c>
      <c r="J62" s="281" t="s">
        <v>35</v>
      </c>
    </row>
    <row r="63" spans="1:10">
      <c r="A63" s="275">
        <v>481013</v>
      </c>
      <c r="B63" s="102">
        <v>105</v>
      </c>
      <c r="C63" s="277" t="s">
        <v>65</v>
      </c>
      <c r="D63" s="277" t="s">
        <v>68</v>
      </c>
      <c r="E63" s="277" t="s">
        <v>24</v>
      </c>
      <c r="F63" s="278">
        <v>11</v>
      </c>
      <c r="G63" s="278">
        <v>715</v>
      </c>
      <c r="H63" s="279">
        <v>38282</v>
      </c>
      <c r="I63" s="280" t="s">
        <v>29</v>
      </c>
      <c r="J63" s="281" t="s">
        <v>35</v>
      </c>
    </row>
    <row r="64" spans="1:10">
      <c r="A64" s="275">
        <v>420860</v>
      </c>
      <c r="B64" s="102">
        <v>104</v>
      </c>
      <c r="C64" s="277" t="s">
        <v>33</v>
      </c>
      <c r="D64" s="277" t="s">
        <v>75</v>
      </c>
      <c r="E64" s="277" t="s">
        <v>54</v>
      </c>
      <c r="F64" s="278">
        <v>21</v>
      </c>
      <c r="G64" s="278">
        <v>399</v>
      </c>
      <c r="H64" s="279">
        <v>38146</v>
      </c>
      <c r="I64" s="280" t="s">
        <v>979</v>
      </c>
      <c r="J64" s="281" t="s">
        <v>980</v>
      </c>
    </row>
    <row r="65" spans="1:10">
      <c r="A65" s="275">
        <v>420865</v>
      </c>
      <c r="B65" s="102">
        <v>107</v>
      </c>
      <c r="C65" s="277" t="s">
        <v>74</v>
      </c>
      <c r="D65" s="277" t="s">
        <v>78</v>
      </c>
      <c r="E65" s="277" t="s">
        <v>54</v>
      </c>
      <c r="F65" s="278">
        <v>21</v>
      </c>
      <c r="G65" s="278">
        <v>399</v>
      </c>
      <c r="H65" s="279">
        <v>38151</v>
      </c>
      <c r="I65" s="280" t="s">
        <v>32</v>
      </c>
      <c r="J65" s="281" t="s">
        <v>978</v>
      </c>
    </row>
    <row r="66" spans="1:10">
      <c r="A66" s="275">
        <v>420870</v>
      </c>
      <c r="B66" s="102">
        <v>101</v>
      </c>
      <c r="C66" s="277" t="s">
        <v>52</v>
      </c>
      <c r="D66" s="277" t="s">
        <v>81</v>
      </c>
      <c r="E66" s="277" t="s">
        <v>54</v>
      </c>
      <c r="F66" s="278">
        <v>21</v>
      </c>
      <c r="G66" s="278">
        <v>399</v>
      </c>
      <c r="H66" s="279">
        <v>38156</v>
      </c>
      <c r="I66" s="280" t="s">
        <v>29</v>
      </c>
      <c r="J66" s="281" t="s">
        <v>52</v>
      </c>
    </row>
    <row r="67" spans="1:10">
      <c r="A67" s="275">
        <v>420875</v>
      </c>
      <c r="B67" s="102">
        <v>104</v>
      </c>
      <c r="C67" s="277" t="s">
        <v>33</v>
      </c>
      <c r="D67" s="277" t="s">
        <v>75</v>
      </c>
      <c r="E67" s="277" t="s">
        <v>54</v>
      </c>
      <c r="F67" s="278">
        <v>21</v>
      </c>
      <c r="G67" s="278">
        <v>399</v>
      </c>
      <c r="H67" s="279">
        <v>38161</v>
      </c>
      <c r="I67" s="280" t="s">
        <v>979</v>
      </c>
      <c r="J67" s="281" t="s">
        <v>980</v>
      </c>
    </row>
    <row r="68" spans="1:10">
      <c r="A68" s="275">
        <v>420877</v>
      </c>
      <c r="B68" s="102">
        <v>122</v>
      </c>
      <c r="C68" s="277" t="s">
        <v>52</v>
      </c>
      <c r="D68" s="277" t="s">
        <v>86</v>
      </c>
      <c r="E68" s="277" t="s">
        <v>54</v>
      </c>
      <c r="F68" s="278">
        <v>21</v>
      </c>
      <c r="G68" s="278">
        <v>399</v>
      </c>
      <c r="H68" s="279">
        <v>38161</v>
      </c>
      <c r="I68" s="280" t="s">
        <v>29</v>
      </c>
      <c r="J68" s="281" t="s">
        <v>52</v>
      </c>
    </row>
    <row r="69" spans="1:10">
      <c r="A69" s="275">
        <v>420878</v>
      </c>
      <c r="B69" s="102">
        <v>122</v>
      </c>
      <c r="C69" s="277" t="s">
        <v>52</v>
      </c>
      <c r="D69" s="277" t="s">
        <v>86</v>
      </c>
      <c r="E69" s="277" t="s">
        <v>54</v>
      </c>
      <c r="F69" s="278">
        <v>11</v>
      </c>
      <c r="G69" s="278">
        <v>209</v>
      </c>
      <c r="H69" s="279">
        <v>38164</v>
      </c>
      <c r="I69" s="280" t="s">
        <v>25</v>
      </c>
      <c r="J69" s="281" t="s">
        <v>52</v>
      </c>
    </row>
    <row r="70" spans="1:10">
      <c r="A70" s="275">
        <v>420881</v>
      </c>
      <c r="B70" s="102">
        <v>111</v>
      </c>
      <c r="C70" s="277" t="s">
        <v>52</v>
      </c>
      <c r="D70" s="277" t="s">
        <v>83</v>
      </c>
      <c r="E70" s="277" t="s">
        <v>54</v>
      </c>
      <c r="F70" s="278">
        <v>21</v>
      </c>
      <c r="G70" s="278">
        <v>399</v>
      </c>
      <c r="H70" s="279">
        <v>38167</v>
      </c>
      <c r="I70" s="280" t="s">
        <v>25</v>
      </c>
      <c r="J70" s="281" t="s">
        <v>52</v>
      </c>
    </row>
    <row r="71" spans="1:10">
      <c r="A71" s="275">
        <v>420907</v>
      </c>
      <c r="B71" s="102">
        <v>111</v>
      </c>
      <c r="C71" s="277" t="s">
        <v>52</v>
      </c>
      <c r="D71" s="277" t="s">
        <v>83</v>
      </c>
      <c r="E71" s="277" t="s">
        <v>54</v>
      </c>
      <c r="F71" s="278">
        <v>8</v>
      </c>
      <c r="G71" s="278">
        <v>168</v>
      </c>
      <c r="H71" s="279">
        <v>38339</v>
      </c>
      <c r="I71" s="280" t="s">
        <v>37</v>
      </c>
      <c r="J71" s="281" t="s">
        <v>61</v>
      </c>
    </row>
    <row r="72" spans="1:10">
      <c r="A72" s="275">
        <v>430695</v>
      </c>
      <c r="B72" s="102">
        <v>115</v>
      </c>
      <c r="C72" s="277" t="s">
        <v>74</v>
      </c>
      <c r="D72" s="277" t="s">
        <v>79</v>
      </c>
      <c r="E72" s="277" t="s">
        <v>54</v>
      </c>
      <c r="F72" s="278">
        <v>21</v>
      </c>
      <c r="G72" s="278">
        <v>399</v>
      </c>
      <c r="H72" s="279">
        <v>38261</v>
      </c>
      <c r="I72" s="280" t="s">
        <v>32</v>
      </c>
      <c r="J72" s="281" t="s">
        <v>33</v>
      </c>
    </row>
    <row r="73" spans="1:10">
      <c r="A73" s="275">
        <v>440009</v>
      </c>
      <c r="B73" s="102">
        <v>119</v>
      </c>
      <c r="C73" s="277" t="s">
        <v>30</v>
      </c>
      <c r="D73" s="277" t="s">
        <v>72</v>
      </c>
      <c r="E73" s="277" t="s">
        <v>54</v>
      </c>
      <c r="F73" s="278">
        <v>11</v>
      </c>
      <c r="G73" s="278">
        <v>209</v>
      </c>
      <c r="H73" s="279">
        <v>38276</v>
      </c>
      <c r="I73" s="280" t="s">
        <v>42</v>
      </c>
      <c r="J73" s="281" t="s">
        <v>978</v>
      </c>
    </row>
    <row r="74" spans="1:10">
      <c r="A74" s="275">
        <v>440013</v>
      </c>
      <c r="B74" s="102">
        <v>119</v>
      </c>
      <c r="C74" s="277" t="s">
        <v>30</v>
      </c>
      <c r="D74" s="277" t="s">
        <v>72</v>
      </c>
      <c r="E74" s="277" t="s">
        <v>54</v>
      </c>
      <c r="F74" s="278">
        <v>1</v>
      </c>
      <c r="G74" s="278">
        <v>19</v>
      </c>
      <c r="H74" s="279">
        <v>38292</v>
      </c>
      <c r="I74" s="280" t="s">
        <v>42</v>
      </c>
      <c r="J74" s="281" t="s">
        <v>33</v>
      </c>
    </row>
    <row r="75" spans="1:10">
      <c r="A75" s="275">
        <v>440015</v>
      </c>
      <c r="B75" s="102">
        <v>119</v>
      </c>
      <c r="C75" s="277" t="s">
        <v>30</v>
      </c>
      <c r="D75" s="277" t="s">
        <v>72</v>
      </c>
      <c r="E75" s="277" t="s">
        <v>54</v>
      </c>
      <c r="F75" s="278">
        <v>3</v>
      </c>
      <c r="G75" s="278">
        <v>57</v>
      </c>
      <c r="H75" s="279">
        <v>38313</v>
      </c>
      <c r="I75" s="280" t="s">
        <v>42</v>
      </c>
      <c r="J75" s="281" t="s">
        <v>33</v>
      </c>
    </row>
    <row r="76" spans="1:10">
      <c r="A76" s="275">
        <v>440018</v>
      </c>
      <c r="B76" s="102">
        <v>119</v>
      </c>
      <c r="C76" s="277" t="s">
        <v>30</v>
      </c>
      <c r="D76" s="277" t="s">
        <v>72</v>
      </c>
      <c r="E76" s="277" t="s">
        <v>54</v>
      </c>
      <c r="F76" s="278">
        <v>3</v>
      </c>
      <c r="G76" s="278">
        <v>60</v>
      </c>
      <c r="H76" s="279">
        <v>38333</v>
      </c>
      <c r="I76" s="280" t="s">
        <v>59</v>
      </c>
      <c r="J76" s="281" t="s">
        <v>43</v>
      </c>
    </row>
    <row r="77" spans="1:10">
      <c r="A77" s="275">
        <v>440019</v>
      </c>
      <c r="B77" s="102">
        <v>119</v>
      </c>
      <c r="C77" s="277" t="s">
        <v>30</v>
      </c>
      <c r="D77" s="277" t="s">
        <v>72</v>
      </c>
      <c r="E77" s="277" t="s">
        <v>54</v>
      </c>
      <c r="F77" s="278">
        <v>17</v>
      </c>
      <c r="G77" s="278">
        <v>357</v>
      </c>
      <c r="H77" s="279">
        <v>38340</v>
      </c>
      <c r="I77" s="280" t="s">
        <v>42</v>
      </c>
      <c r="J77" s="281" t="s">
        <v>65</v>
      </c>
    </row>
    <row r="78" spans="1:10">
      <c r="A78" s="275">
        <v>440020</v>
      </c>
      <c r="B78" s="102">
        <v>119</v>
      </c>
      <c r="C78" s="277" t="s">
        <v>30</v>
      </c>
      <c r="D78" s="277" t="s">
        <v>72</v>
      </c>
      <c r="E78" s="277" t="s">
        <v>54</v>
      </c>
      <c r="F78" s="278">
        <v>10</v>
      </c>
      <c r="G78" s="278">
        <v>210</v>
      </c>
      <c r="H78" s="279">
        <v>38340</v>
      </c>
      <c r="I78" s="280" t="s">
        <v>42</v>
      </c>
      <c r="J78" s="281" t="s">
        <v>65</v>
      </c>
    </row>
    <row r="79" spans="1:10">
      <c r="A79" s="275">
        <v>481015</v>
      </c>
      <c r="B79" s="102">
        <v>110</v>
      </c>
      <c r="C79" s="277" t="s">
        <v>65</v>
      </c>
      <c r="D79" s="277" t="s">
        <v>70</v>
      </c>
      <c r="E79" s="277" t="s">
        <v>54</v>
      </c>
      <c r="F79" s="278">
        <v>2</v>
      </c>
      <c r="G79" s="278">
        <v>42</v>
      </c>
      <c r="H79" s="279">
        <v>38324</v>
      </c>
      <c r="I79" s="280" t="s">
        <v>46</v>
      </c>
      <c r="J79" s="281" t="s">
        <v>41</v>
      </c>
    </row>
    <row r="80" spans="1:10">
      <c r="A80" s="275">
        <v>481016</v>
      </c>
      <c r="B80" s="102">
        <v>110</v>
      </c>
      <c r="C80" s="277" t="s">
        <v>65</v>
      </c>
      <c r="D80" s="277" t="s">
        <v>70</v>
      </c>
      <c r="E80" s="277" t="s">
        <v>54</v>
      </c>
      <c r="F80" s="278">
        <v>6</v>
      </c>
      <c r="G80" s="278">
        <v>126</v>
      </c>
      <c r="H80" s="279">
        <v>38324</v>
      </c>
      <c r="I80" s="280" t="s">
        <v>29</v>
      </c>
      <c r="J80" s="281" t="s">
        <v>35</v>
      </c>
    </row>
    <row r="81" spans="1:10">
      <c r="A81" s="275">
        <v>460514</v>
      </c>
      <c r="B81" s="102">
        <v>100</v>
      </c>
      <c r="C81" s="277" t="s">
        <v>33</v>
      </c>
      <c r="D81" s="277" t="s">
        <v>77</v>
      </c>
      <c r="E81" s="277" t="s">
        <v>67</v>
      </c>
      <c r="F81" s="278">
        <v>43</v>
      </c>
      <c r="G81" s="278">
        <v>3010</v>
      </c>
      <c r="H81" s="279">
        <v>38350</v>
      </c>
      <c r="I81" s="280" t="s">
        <v>32</v>
      </c>
      <c r="J81" s="281" t="s">
        <v>41</v>
      </c>
    </row>
    <row r="82" spans="1:10">
      <c r="A82" s="275">
        <v>460519</v>
      </c>
      <c r="B82" s="102">
        <v>100</v>
      </c>
      <c r="C82" s="277" t="s">
        <v>33</v>
      </c>
      <c r="D82" s="277" t="s">
        <v>77</v>
      </c>
      <c r="E82" s="277" t="s">
        <v>67</v>
      </c>
      <c r="F82" s="278">
        <v>2</v>
      </c>
      <c r="G82" s="278">
        <v>140</v>
      </c>
      <c r="H82" s="279">
        <v>38351</v>
      </c>
      <c r="I82" s="280" t="s">
        <v>40</v>
      </c>
      <c r="J82" s="281" t="s">
        <v>41</v>
      </c>
    </row>
    <row r="83" spans="1:10">
      <c r="A83" s="275">
        <v>410991</v>
      </c>
      <c r="B83" s="102">
        <v>126</v>
      </c>
      <c r="C83" s="277" t="s">
        <v>35</v>
      </c>
      <c r="D83" s="277" t="s">
        <v>88</v>
      </c>
      <c r="E83" s="277" t="s">
        <v>57</v>
      </c>
      <c r="F83" s="278">
        <v>3</v>
      </c>
      <c r="G83" s="278">
        <v>141</v>
      </c>
      <c r="H83" s="279">
        <v>38341</v>
      </c>
      <c r="I83" s="280" t="s">
        <v>29</v>
      </c>
      <c r="J83" s="281" t="s">
        <v>35</v>
      </c>
    </row>
    <row r="84" spans="1:10">
      <c r="A84" s="275">
        <v>420848</v>
      </c>
      <c r="B84" s="102">
        <v>126</v>
      </c>
      <c r="C84" s="277" t="s">
        <v>35</v>
      </c>
      <c r="D84" s="277" t="s">
        <v>88</v>
      </c>
      <c r="E84" s="277" t="s">
        <v>57</v>
      </c>
      <c r="F84" s="278">
        <v>3</v>
      </c>
      <c r="G84" s="278">
        <v>135</v>
      </c>
      <c r="H84" s="279">
        <v>38134</v>
      </c>
      <c r="I84" s="280" t="s">
        <v>37</v>
      </c>
      <c r="J84" s="281" t="s">
        <v>35</v>
      </c>
    </row>
    <row r="85" spans="1:10">
      <c r="A85" s="275">
        <v>420849</v>
      </c>
      <c r="B85" s="102">
        <v>107</v>
      </c>
      <c r="C85" s="277" t="s">
        <v>74</v>
      </c>
      <c r="D85" s="277" t="s">
        <v>78</v>
      </c>
      <c r="E85" s="277" t="s">
        <v>57</v>
      </c>
      <c r="F85" s="278">
        <v>5</v>
      </c>
      <c r="G85" s="278">
        <v>225</v>
      </c>
      <c r="H85" s="279">
        <v>38135</v>
      </c>
      <c r="I85" s="280" t="s">
        <v>37</v>
      </c>
      <c r="J85" s="281" t="s">
        <v>978</v>
      </c>
    </row>
    <row r="86" spans="1:10">
      <c r="A86" s="275">
        <v>420850</v>
      </c>
      <c r="B86" s="102">
        <v>111</v>
      </c>
      <c r="C86" s="277" t="s">
        <v>52</v>
      </c>
      <c r="D86" s="277" t="s">
        <v>83</v>
      </c>
      <c r="E86" s="277" t="s">
        <v>57</v>
      </c>
      <c r="F86" s="278">
        <v>10</v>
      </c>
      <c r="G86" s="278">
        <v>450</v>
      </c>
      <c r="H86" s="279">
        <v>38136</v>
      </c>
      <c r="I86" s="280" t="s">
        <v>37</v>
      </c>
      <c r="J86" s="281" t="s">
        <v>52</v>
      </c>
    </row>
    <row r="87" spans="1:10">
      <c r="A87" s="275">
        <v>420851</v>
      </c>
      <c r="B87" s="102">
        <v>100</v>
      </c>
      <c r="C87" s="277" t="s">
        <v>33</v>
      </c>
      <c r="D87" s="277" t="s">
        <v>77</v>
      </c>
      <c r="E87" s="277" t="s">
        <v>57</v>
      </c>
      <c r="F87" s="278">
        <v>5</v>
      </c>
      <c r="G87" s="278">
        <v>225</v>
      </c>
      <c r="H87" s="279">
        <v>38137</v>
      </c>
      <c r="I87" s="280" t="s">
        <v>37</v>
      </c>
      <c r="J87" s="281" t="s">
        <v>33</v>
      </c>
    </row>
    <row r="88" spans="1:10">
      <c r="A88" s="275">
        <v>420852</v>
      </c>
      <c r="B88" s="102">
        <v>100</v>
      </c>
      <c r="C88" s="277" t="s">
        <v>33</v>
      </c>
      <c r="D88" s="277" t="s">
        <v>77</v>
      </c>
      <c r="E88" s="277" t="s">
        <v>57</v>
      </c>
      <c r="F88" s="278">
        <v>5</v>
      </c>
      <c r="G88" s="278">
        <v>225</v>
      </c>
      <c r="H88" s="279">
        <v>38138</v>
      </c>
      <c r="I88" s="280" t="s">
        <v>37</v>
      </c>
      <c r="J88" s="281" t="s">
        <v>38</v>
      </c>
    </row>
    <row r="89" spans="1:10">
      <c r="A89" s="275">
        <v>420857</v>
      </c>
      <c r="B89" s="102">
        <v>111</v>
      </c>
      <c r="C89" s="277" t="s">
        <v>52</v>
      </c>
      <c r="D89" s="277" t="s">
        <v>83</v>
      </c>
      <c r="E89" s="277" t="s">
        <v>57</v>
      </c>
      <c r="F89" s="278">
        <v>10</v>
      </c>
      <c r="G89" s="278">
        <v>450</v>
      </c>
      <c r="H89" s="279">
        <v>38140</v>
      </c>
      <c r="I89" s="280" t="s">
        <v>40</v>
      </c>
      <c r="J89" s="281" t="s">
        <v>52</v>
      </c>
    </row>
    <row r="90" spans="1:10">
      <c r="A90" s="275">
        <v>420862</v>
      </c>
      <c r="B90" s="102">
        <v>122</v>
      </c>
      <c r="C90" s="277" t="s">
        <v>52</v>
      </c>
      <c r="D90" s="277" t="s">
        <v>86</v>
      </c>
      <c r="E90" s="277" t="s">
        <v>57</v>
      </c>
      <c r="F90" s="278">
        <v>10</v>
      </c>
      <c r="G90" s="278">
        <v>450</v>
      </c>
      <c r="H90" s="279">
        <v>38148</v>
      </c>
      <c r="I90" s="280" t="s">
        <v>59</v>
      </c>
      <c r="J90" s="281" t="s">
        <v>52</v>
      </c>
    </row>
    <row r="91" spans="1:10">
      <c r="A91" s="275">
        <v>420867</v>
      </c>
      <c r="B91" s="102">
        <v>100</v>
      </c>
      <c r="C91" s="277" t="s">
        <v>33</v>
      </c>
      <c r="D91" s="277" t="s">
        <v>77</v>
      </c>
      <c r="E91" s="277" t="s">
        <v>57</v>
      </c>
      <c r="F91" s="278">
        <v>10</v>
      </c>
      <c r="G91" s="278">
        <v>450</v>
      </c>
      <c r="H91" s="279">
        <v>38152</v>
      </c>
      <c r="I91" s="280" t="s">
        <v>979</v>
      </c>
      <c r="J91" s="281" t="s">
        <v>980</v>
      </c>
    </row>
    <row r="92" spans="1:10">
      <c r="A92" s="275">
        <v>420872</v>
      </c>
      <c r="B92" s="102">
        <v>100</v>
      </c>
      <c r="C92" s="277" t="s">
        <v>33</v>
      </c>
      <c r="D92" s="277" t="s">
        <v>77</v>
      </c>
      <c r="E92" s="277" t="s">
        <v>57</v>
      </c>
      <c r="F92" s="278">
        <v>10</v>
      </c>
      <c r="G92" s="278">
        <v>450</v>
      </c>
      <c r="H92" s="279">
        <v>38158</v>
      </c>
      <c r="I92" s="280" t="s">
        <v>979</v>
      </c>
      <c r="J92" s="281" t="s">
        <v>980</v>
      </c>
    </row>
    <row r="93" spans="1:10">
      <c r="A93" s="275">
        <v>420896</v>
      </c>
      <c r="B93" s="102">
        <v>102</v>
      </c>
      <c r="C93" s="277" t="s">
        <v>52</v>
      </c>
      <c r="D93" s="277" t="s">
        <v>82</v>
      </c>
      <c r="E93" s="277" t="s">
        <v>57</v>
      </c>
      <c r="F93" s="278">
        <v>3</v>
      </c>
      <c r="G93" s="278">
        <v>135</v>
      </c>
      <c r="H93" s="279">
        <v>38289</v>
      </c>
      <c r="I93" s="280" t="s">
        <v>25</v>
      </c>
      <c r="J93" s="281" t="s">
        <v>52</v>
      </c>
    </row>
    <row r="94" spans="1:10">
      <c r="A94" s="275">
        <v>420897</v>
      </c>
      <c r="B94" s="102">
        <v>102</v>
      </c>
      <c r="C94" s="277" t="s">
        <v>52</v>
      </c>
      <c r="D94" s="277" t="s">
        <v>82</v>
      </c>
      <c r="E94" s="277" t="s">
        <v>57</v>
      </c>
      <c r="F94" s="278">
        <v>3</v>
      </c>
      <c r="G94" s="278">
        <v>135</v>
      </c>
      <c r="H94" s="279">
        <v>38289</v>
      </c>
      <c r="I94" s="280" t="s">
        <v>25</v>
      </c>
      <c r="J94" s="281" t="s">
        <v>52</v>
      </c>
    </row>
    <row r="95" spans="1:10">
      <c r="A95" s="275">
        <v>420898</v>
      </c>
      <c r="B95" s="102">
        <v>111</v>
      </c>
      <c r="C95" s="277" t="s">
        <v>52</v>
      </c>
      <c r="D95" s="277" t="s">
        <v>83</v>
      </c>
      <c r="E95" s="277" t="s">
        <v>57</v>
      </c>
      <c r="F95" s="278">
        <v>5</v>
      </c>
      <c r="G95" s="278">
        <v>225</v>
      </c>
      <c r="H95" s="279">
        <v>38306</v>
      </c>
      <c r="I95" s="280" t="s">
        <v>25</v>
      </c>
      <c r="J95" s="281" t="s">
        <v>52</v>
      </c>
    </row>
    <row r="96" spans="1:10">
      <c r="A96" s="275">
        <v>420904</v>
      </c>
      <c r="B96" s="102">
        <v>111</v>
      </c>
      <c r="C96" s="277" t="s">
        <v>52</v>
      </c>
      <c r="D96" s="277" t="s">
        <v>83</v>
      </c>
      <c r="E96" s="277" t="s">
        <v>57</v>
      </c>
      <c r="F96" s="278">
        <v>5</v>
      </c>
      <c r="G96" s="278">
        <v>235</v>
      </c>
      <c r="H96" s="279">
        <v>38334</v>
      </c>
      <c r="I96" s="280" t="s">
        <v>25</v>
      </c>
      <c r="J96" s="281" t="s">
        <v>52</v>
      </c>
    </row>
    <row r="97" spans="1:10">
      <c r="A97" s="275">
        <v>420905</v>
      </c>
      <c r="B97" s="102">
        <v>111</v>
      </c>
      <c r="C97" s="277" t="s">
        <v>52</v>
      </c>
      <c r="D97" s="277" t="s">
        <v>83</v>
      </c>
      <c r="E97" s="277" t="s">
        <v>57</v>
      </c>
      <c r="F97" s="278">
        <v>3</v>
      </c>
      <c r="G97" s="278">
        <v>141</v>
      </c>
      <c r="H97" s="279">
        <v>38334</v>
      </c>
      <c r="I97" s="280" t="s">
        <v>37</v>
      </c>
      <c r="J97" s="281" t="s">
        <v>61</v>
      </c>
    </row>
    <row r="98" spans="1:10">
      <c r="A98" s="275">
        <v>420906</v>
      </c>
      <c r="B98" s="102">
        <v>111</v>
      </c>
      <c r="C98" s="277" t="s">
        <v>52</v>
      </c>
      <c r="D98" s="277" t="s">
        <v>83</v>
      </c>
      <c r="E98" s="277" t="s">
        <v>57</v>
      </c>
      <c r="F98" s="278">
        <v>5</v>
      </c>
      <c r="G98" s="278">
        <v>235</v>
      </c>
      <c r="H98" s="279">
        <v>38339</v>
      </c>
      <c r="I98" s="280" t="s">
        <v>37</v>
      </c>
      <c r="J98" s="281" t="s">
        <v>61</v>
      </c>
    </row>
    <row r="99" spans="1:10">
      <c r="A99" s="275">
        <v>420909</v>
      </c>
      <c r="B99" s="102">
        <v>122</v>
      </c>
      <c r="C99" s="277" t="s">
        <v>52</v>
      </c>
      <c r="D99" s="277" t="s">
        <v>86</v>
      </c>
      <c r="E99" s="277" t="s">
        <v>57</v>
      </c>
      <c r="F99" s="278">
        <v>3</v>
      </c>
      <c r="G99" s="278">
        <v>141</v>
      </c>
      <c r="H99" s="279">
        <v>38341</v>
      </c>
      <c r="I99" s="280" t="s">
        <v>51</v>
      </c>
      <c r="J99" s="281" t="s">
        <v>52</v>
      </c>
    </row>
    <row r="100" spans="1:10">
      <c r="A100" s="275">
        <v>420914</v>
      </c>
      <c r="B100" s="102">
        <v>122</v>
      </c>
      <c r="C100" s="277" t="s">
        <v>52</v>
      </c>
      <c r="D100" s="277" t="s">
        <v>86</v>
      </c>
      <c r="E100" s="277" t="s">
        <v>57</v>
      </c>
      <c r="F100" s="278">
        <v>3</v>
      </c>
      <c r="G100" s="278">
        <v>141</v>
      </c>
      <c r="H100" s="279">
        <v>38346</v>
      </c>
      <c r="I100" s="280" t="s">
        <v>51</v>
      </c>
      <c r="J100" s="281" t="s">
        <v>52</v>
      </c>
    </row>
    <row r="101" spans="1:10">
      <c r="A101" s="275">
        <v>420915</v>
      </c>
      <c r="B101" s="102">
        <v>122</v>
      </c>
      <c r="C101" s="277" t="s">
        <v>52</v>
      </c>
      <c r="D101" s="277" t="s">
        <v>86</v>
      </c>
      <c r="E101" s="277" t="s">
        <v>57</v>
      </c>
      <c r="F101" s="278">
        <v>5</v>
      </c>
      <c r="G101" s="278">
        <v>235</v>
      </c>
      <c r="H101" s="279">
        <v>38348</v>
      </c>
      <c r="I101" s="280" t="s">
        <v>51</v>
      </c>
      <c r="J101" s="281" t="s">
        <v>52</v>
      </c>
    </row>
    <row r="102" spans="1:10">
      <c r="A102" s="275">
        <v>420918</v>
      </c>
      <c r="B102" s="102">
        <v>113</v>
      </c>
      <c r="C102" s="277" t="s">
        <v>52</v>
      </c>
      <c r="D102" s="277" t="s">
        <v>84</v>
      </c>
      <c r="E102" s="277" t="s">
        <v>57</v>
      </c>
      <c r="F102" s="278">
        <v>2</v>
      </c>
      <c r="G102" s="278">
        <v>94</v>
      </c>
      <c r="H102" s="279">
        <v>38349</v>
      </c>
      <c r="I102" s="280" t="s">
        <v>37</v>
      </c>
      <c r="J102" s="281" t="s">
        <v>61</v>
      </c>
    </row>
    <row r="103" spans="1:10">
      <c r="A103" s="275">
        <v>420920</v>
      </c>
      <c r="B103" s="102">
        <v>102</v>
      </c>
      <c r="C103" s="277" t="s">
        <v>52</v>
      </c>
      <c r="D103" s="277" t="s">
        <v>82</v>
      </c>
      <c r="E103" s="277" t="s">
        <v>57</v>
      </c>
      <c r="F103" s="278">
        <v>5</v>
      </c>
      <c r="G103" s="278">
        <v>235</v>
      </c>
      <c r="H103" s="279">
        <v>38351</v>
      </c>
      <c r="I103" s="280" t="s">
        <v>25</v>
      </c>
      <c r="J103" s="281" t="s">
        <v>52</v>
      </c>
    </row>
    <row r="104" spans="1:10">
      <c r="A104" s="275">
        <v>420921</v>
      </c>
      <c r="B104" s="102">
        <v>102</v>
      </c>
      <c r="C104" s="277" t="s">
        <v>52</v>
      </c>
      <c r="D104" s="277" t="s">
        <v>82</v>
      </c>
      <c r="E104" s="277" t="s">
        <v>57</v>
      </c>
      <c r="F104" s="278">
        <v>5</v>
      </c>
      <c r="G104" s="278">
        <v>235</v>
      </c>
      <c r="H104" s="279">
        <v>38351</v>
      </c>
      <c r="I104" s="280" t="s">
        <v>25</v>
      </c>
      <c r="J104" s="281" t="s">
        <v>52</v>
      </c>
    </row>
    <row r="105" spans="1:10">
      <c r="A105" s="275">
        <v>420922</v>
      </c>
      <c r="B105" s="102">
        <v>101</v>
      </c>
      <c r="C105" s="277" t="s">
        <v>52</v>
      </c>
      <c r="D105" s="277" t="s">
        <v>81</v>
      </c>
      <c r="E105" s="277" t="s">
        <v>57</v>
      </c>
      <c r="F105" s="278">
        <v>5</v>
      </c>
      <c r="G105" s="278">
        <v>235</v>
      </c>
      <c r="H105" s="279">
        <v>38351</v>
      </c>
      <c r="I105" s="280" t="s">
        <v>25</v>
      </c>
      <c r="J105" s="281" t="s">
        <v>52</v>
      </c>
    </row>
    <row r="106" spans="1:10">
      <c r="A106" s="275">
        <v>430706</v>
      </c>
      <c r="B106" s="102">
        <v>115</v>
      </c>
      <c r="C106" s="277" t="s">
        <v>74</v>
      </c>
      <c r="D106" s="277" t="s">
        <v>79</v>
      </c>
      <c r="E106" s="277" t="s">
        <v>57</v>
      </c>
      <c r="F106" s="278">
        <v>3</v>
      </c>
      <c r="G106" s="278">
        <v>141</v>
      </c>
      <c r="H106" s="279">
        <v>38346</v>
      </c>
      <c r="I106" s="280" t="s">
        <v>32</v>
      </c>
      <c r="J106" s="281" t="s">
        <v>33</v>
      </c>
    </row>
    <row r="107" spans="1:10">
      <c r="A107" s="275">
        <v>440029</v>
      </c>
      <c r="B107" s="102">
        <v>125</v>
      </c>
      <c r="C107" s="277" t="s">
        <v>30</v>
      </c>
      <c r="D107" s="277" t="s">
        <v>87</v>
      </c>
      <c r="E107" s="277" t="s">
        <v>57</v>
      </c>
      <c r="F107" s="278">
        <v>3</v>
      </c>
      <c r="G107" s="278">
        <v>141</v>
      </c>
      <c r="H107" s="279">
        <v>38341</v>
      </c>
      <c r="I107" s="280" t="s">
        <v>29</v>
      </c>
      <c r="J107" s="281" t="s">
        <v>35</v>
      </c>
    </row>
    <row r="108" spans="1:10">
      <c r="A108" s="275">
        <v>440030</v>
      </c>
      <c r="B108" s="102">
        <v>118</v>
      </c>
      <c r="C108" s="277" t="s">
        <v>30</v>
      </c>
      <c r="D108" s="277" t="s">
        <v>71</v>
      </c>
      <c r="E108" s="277" t="s">
        <v>57</v>
      </c>
      <c r="F108" s="278">
        <v>4</v>
      </c>
      <c r="G108" s="278">
        <v>188</v>
      </c>
      <c r="H108" s="279">
        <v>38341</v>
      </c>
      <c r="I108" s="280" t="s">
        <v>37</v>
      </c>
      <c r="J108" s="281" t="s">
        <v>43</v>
      </c>
    </row>
    <row r="109" spans="1:10">
      <c r="A109" s="275">
        <v>460503</v>
      </c>
      <c r="B109" s="102">
        <v>112</v>
      </c>
      <c r="C109" s="277" t="s">
        <v>33</v>
      </c>
      <c r="D109" s="277" t="s">
        <v>76</v>
      </c>
      <c r="E109" s="277" t="s">
        <v>57</v>
      </c>
      <c r="F109" s="278">
        <v>3</v>
      </c>
      <c r="G109" s="278">
        <v>135</v>
      </c>
      <c r="H109" s="279">
        <v>38314</v>
      </c>
      <c r="I109" s="280" t="s">
        <v>40</v>
      </c>
      <c r="J109" s="281" t="s">
        <v>41</v>
      </c>
    </row>
    <row r="110" spans="1:10">
      <c r="A110" s="275">
        <v>460504</v>
      </c>
      <c r="B110" s="102">
        <v>112</v>
      </c>
      <c r="C110" s="277" t="s">
        <v>33</v>
      </c>
      <c r="D110" s="277" t="s">
        <v>76</v>
      </c>
      <c r="E110" s="277" t="s">
        <v>57</v>
      </c>
      <c r="F110" s="278">
        <v>5</v>
      </c>
      <c r="G110" s="278">
        <v>225</v>
      </c>
      <c r="H110" s="279">
        <v>38315</v>
      </c>
      <c r="I110" s="280" t="s">
        <v>42</v>
      </c>
      <c r="J110" s="281" t="s">
        <v>41</v>
      </c>
    </row>
    <row r="111" spans="1:10">
      <c r="A111" s="275">
        <v>460505</v>
      </c>
      <c r="B111" s="102">
        <v>112</v>
      </c>
      <c r="C111" s="277" t="s">
        <v>33</v>
      </c>
      <c r="D111" s="277" t="s">
        <v>76</v>
      </c>
      <c r="E111" s="277" t="s">
        <v>57</v>
      </c>
      <c r="F111" s="278">
        <v>10</v>
      </c>
      <c r="G111" s="278">
        <v>450</v>
      </c>
      <c r="H111" s="279">
        <v>38315</v>
      </c>
      <c r="I111" s="280" t="s">
        <v>46</v>
      </c>
      <c r="J111" s="281" t="s">
        <v>41</v>
      </c>
    </row>
    <row r="112" spans="1:10">
      <c r="A112" s="275">
        <v>460506</v>
      </c>
      <c r="B112" s="102">
        <v>112</v>
      </c>
      <c r="C112" s="277" t="s">
        <v>33</v>
      </c>
      <c r="D112" s="277" t="s">
        <v>76</v>
      </c>
      <c r="E112" s="277" t="s">
        <v>57</v>
      </c>
      <c r="F112" s="278">
        <v>5</v>
      </c>
      <c r="G112" s="278">
        <v>225</v>
      </c>
      <c r="H112" s="279">
        <v>38315</v>
      </c>
      <c r="I112" s="280" t="s">
        <v>46</v>
      </c>
      <c r="J112" s="281" t="s">
        <v>41</v>
      </c>
    </row>
    <row r="113" spans="1:10">
      <c r="A113" s="275">
        <v>460507</v>
      </c>
      <c r="B113" s="102">
        <v>112</v>
      </c>
      <c r="C113" s="277" t="s">
        <v>33</v>
      </c>
      <c r="D113" s="277" t="s">
        <v>76</v>
      </c>
      <c r="E113" s="277" t="s">
        <v>57</v>
      </c>
      <c r="F113" s="278">
        <v>5</v>
      </c>
      <c r="G113" s="278">
        <v>225</v>
      </c>
      <c r="H113" s="279">
        <v>38315</v>
      </c>
      <c r="I113" s="280" t="s">
        <v>59</v>
      </c>
      <c r="J113" s="281" t="s">
        <v>41</v>
      </c>
    </row>
    <row r="114" spans="1:10">
      <c r="A114" s="275">
        <v>460508</v>
      </c>
      <c r="B114" s="102">
        <v>104</v>
      </c>
      <c r="C114" s="277" t="s">
        <v>33</v>
      </c>
      <c r="D114" s="277" t="s">
        <v>75</v>
      </c>
      <c r="E114" s="277" t="s">
        <v>57</v>
      </c>
      <c r="F114" s="278">
        <v>4</v>
      </c>
      <c r="G114" s="278">
        <v>188</v>
      </c>
      <c r="H114" s="279">
        <v>38332</v>
      </c>
      <c r="I114" s="280" t="s">
        <v>37</v>
      </c>
      <c r="J114" s="281" t="s">
        <v>41</v>
      </c>
    </row>
    <row r="115" spans="1:10">
      <c r="A115" s="275">
        <v>460512</v>
      </c>
      <c r="B115" s="102">
        <v>112</v>
      </c>
      <c r="C115" s="277" t="s">
        <v>33</v>
      </c>
      <c r="D115" s="277" t="s">
        <v>76</v>
      </c>
      <c r="E115" s="277" t="s">
        <v>57</v>
      </c>
      <c r="F115" s="278">
        <v>5</v>
      </c>
      <c r="G115" s="278">
        <v>235</v>
      </c>
      <c r="H115" s="279">
        <v>38348</v>
      </c>
      <c r="I115" s="280" t="s">
        <v>40</v>
      </c>
      <c r="J115" s="281" t="s">
        <v>41</v>
      </c>
    </row>
    <row r="116" spans="1:10">
      <c r="A116" s="275">
        <v>460517</v>
      </c>
      <c r="B116" s="102">
        <v>103</v>
      </c>
      <c r="C116" s="277" t="s">
        <v>33</v>
      </c>
      <c r="D116" s="277" t="s">
        <v>73</v>
      </c>
      <c r="E116" s="277" t="s">
        <v>57</v>
      </c>
      <c r="F116" s="278">
        <v>5</v>
      </c>
      <c r="G116" s="278">
        <v>235</v>
      </c>
      <c r="H116" s="279">
        <v>38351</v>
      </c>
      <c r="I116" s="280" t="s">
        <v>42</v>
      </c>
      <c r="J116" s="281" t="s">
        <v>41</v>
      </c>
    </row>
    <row r="117" spans="1:10">
      <c r="A117" s="275">
        <v>460518</v>
      </c>
      <c r="B117" s="102">
        <v>103</v>
      </c>
      <c r="C117" s="277" t="s">
        <v>33</v>
      </c>
      <c r="D117" s="277" t="s">
        <v>73</v>
      </c>
      <c r="E117" s="277" t="s">
        <v>57</v>
      </c>
      <c r="F117" s="278">
        <v>5</v>
      </c>
      <c r="G117" s="278">
        <v>235</v>
      </c>
      <c r="H117" s="279">
        <v>38351</v>
      </c>
      <c r="I117" s="280" t="s">
        <v>59</v>
      </c>
      <c r="J117" s="281" t="s">
        <v>41</v>
      </c>
    </row>
    <row r="118" spans="1:10">
      <c r="A118" s="275">
        <v>481014</v>
      </c>
      <c r="B118" s="102">
        <v>108</v>
      </c>
      <c r="C118" s="277" t="s">
        <v>65</v>
      </c>
      <c r="D118" s="277" t="s">
        <v>69</v>
      </c>
      <c r="E118" s="277" t="s">
        <v>57</v>
      </c>
      <c r="F118" s="278">
        <v>5</v>
      </c>
      <c r="G118" s="278">
        <v>225</v>
      </c>
      <c r="H118" s="279">
        <v>38320</v>
      </c>
      <c r="I118" s="280" t="s">
        <v>40</v>
      </c>
      <c r="J118" s="281" t="s">
        <v>63</v>
      </c>
    </row>
    <row r="119" spans="1:10">
      <c r="A119" s="275">
        <v>420900</v>
      </c>
      <c r="B119" s="102">
        <v>120</v>
      </c>
      <c r="C119" s="277" t="s">
        <v>52</v>
      </c>
      <c r="D119" s="277" t="s">
        <v>85</v>
      </c>
      <c r="E119" s="277" t="s">
        <v>60</v>
      </c>
      <c r="F119" s="278">
        <v>8</v>
      </c>
      <c r="G119" s="278">
        <v>3280</v>
      </c>
      <c r="H119" s="279">
        <v>38317</v>
      </c>
      <c r="I119" s="280" t="s">
        <v>25</v>
      </c>
      <c r="J119" s="281" t="s">
        <v>52</v>
      </c>
    </row>
    <row r="120" spans="1:10">
      <c r="A120" s="275">
        <v>420908</v>
      </c>
      <c r="B120" s="102">
        <v>120</v>
      </c>
      <c r="C120" s="277" t="s">
        <v>52</v>
      </c>
      <c r="D120" s="277" t="s">
        <v>85</v>
      </c>
      <c r="E120" s="277" t="s">
        <v>60</v>
      </c>
      <c r="F120" s="278">
        <v>10</v>
      </c>
      <c r="G120" s="278">
        <v>4100</v>
      </c>
      <c r="H120" s="279">
        <v>38340</v>
      </c>
      <c r="I120" s="280" t="s">
        <v>25</v>
      </c>
      <c r="J120" s="281" t="s">
        <v>52</v>
      </c>
    </row>
    <row r="121" spans="1:10">
      <c r="A121" s="275">
        <v>420911</v>
      </c>
      <c r="B121" s="102">
        <v>101</v>
      </c>
      <c r="C121" s="277" t="s">
        <v>52</v>
      </c>
      <c r="D121" s="277" t="s">
        <v>81</v>
      </c>
      <c r="E121" s="277" t="s">
        <v>60</v>
      </c>
      <c r="F121" s="278">
        <v>17</v>
      </c>
      <c r="G121" s="278">
        <v>6970</v>
      </c>
      <c r="H121" s="279">
        <v>38342</v>
      </c>
      <c r="I121" s="280" t="s">
        <v>25</v>
      </c>
      <c r="J121" s="281" t="s">
        <v>52</v>
      </c>
    </row>
    <row r="122" spans="1:10">
      <c r="A122" s="275">
        <v>420912</v>
      </c>
      <c r="B122" s="102">
        <v>122</v>
      </c>
      <c r="C122" s="277" t="s">
        <v>52</v>
      </c>
      <c r="D122" s="277" t="s">
        <v>86</v>
      </c>
      <c r="E122" s="277" t="s">
        <v>60</v>
      </c>
      <c r="F122" s="278">
        <v>18</v>
      </c>
      <c r="G122" s="278">
        <v>7380</v>
      </c>
      <c r="H122" s="279">
        <v>38342</v>
      </c>
      <c r="I122" s="280" t="s">
        <v>25</v>
      </c>
      <c r="J122" s="281" t="s">
        <v>52</v>
      </c>
    </row>
    <row r="123" spans="1:10">
      <c r="A123" s="275">
        <v>420913</v>
      </c>
      <c r="B123" s="102">
        <v>122</v>
      </c>
      <c r="C123" s="277" t="s">
        <v>52</v>
      </c>
      <c r="D123" s="277" t="s">
        <v>86</v>
      </c>
      <c r="E123" s="277" t="s">
        <v>60</v>
      </c>
      <c r="F123" s="278">
        <v>13</v>
      </c>
      <c r="G123" s="278">
        <v>5330</v>
      </c>
      <c r="H123" s="279">
        <v>38343</v>
      </c>
      <c r="I123" s="280" t="s">
        <v>37</v>
      </c>
      <c r="J123" s="281" t="s">
        <v>61</v>
      </c>
    </row>
    <row r="124" spans="1:10">
      <c r="A124" s="275">
        <v>420919</v>
      </c>
      <c r="B124" s="102">
        <v>122</v>
      </c>
      <c r="C124" s="277" t="s">
        <v>52</v>
      </c>
      <c r="D124" s="277" t="s">
        <v>86</v>
      </c>
      <c r="E124" s="277" t="s">
        <v>60</v>
      </c>
      <c r="F124" s="278">
        <v>17</v>
      </c>
      <c r="G124" s="278">
        <v>6970</v>
      </c>
      <c r="H124" s="279">
        <v>38349</v>
      </c>
      <c r="I124" s="280" t="s">
        <v>51</v>
      </c>
      <c r="J124" s="281" t="s">
        <v>47</v>
      </c>
    </row>
    <row r="125" spans="1:10">
      <c r="A125" s="275">
        <v>430698</v>
      </c>
      <c r="B125" s="102">
        <v>107</v>
      </c>
      <c r="C125" s="277" t="s">
        <v>74</v>
      </c>
      <c r="D125" s="277" t="s">
        <v>78</v>
      </c>
      <c r="E125" s="277" t="s">
        <v>60</v>
      </c>
      <c r="F125" s="278">
        <v>8</v>
      </c>
      <c r="G125" s="278">
        <v>2480</v>
      </c>
      <c r="H125" s="279">
        <v>38322</v>
      </c>
      <c r="I125" s="280" t="s">
        <v>46</v>
      </c>
      <c r="J125" s="281" t="s">
        <v>30</v>
      </c>
    </row>
    <row r="126" spans="1:10">
      <c r="A126" s="275">
        <v>430701</v>
      </c>
      <c r="B126" s="102">
        <v>115</v>
      </c>
      <c r="C126" s="277" t="s">
        <v>74</v>
      </c>
      <c r="D126" s="277" t="s">
        <v>79</v>
      </c>
      <c r="E126" s="277" t="s">
        <v>60</v>
      </c>
      <c r="F126" s="278">
        <v>13</v>
      </c>
      <c r="G126" s="278">
        <v>5330</v>
      </c>
      <c r="H126" s="279">
        <v>38325</v>
      </c>
      <c r="I126" s="280" t="s">
        <v>37</v>
      </c>
      <c r="J126" s="281" t="s">
        <v>30</v>
      </c>
    </row>
    <row r="127" spans="1:10">
      <c r="A127" s="275">
        <v>430702</v>
      </c>
      <c r="B127" s="102">
        <v>115</v>
      </c>
      <c r="C127" s="277" t="s">
        <v>74</v>
      </c>
      <c r="D127" s="277" t="s">
        <v>79</v>
      </c>
      <c r="E127" s="277" t="s">
        <v>60</v>
      </c>
      <c r="F127" s="278">
        <v>13</v>
      </c>
      <c r="G127" s="278">
        <v>5330</v>
      </c>
      <c r="H127" s="279">
        <v>38328</v>
      </c>
      <c r="I127" s="280" t="s">
        <v>59</v>
      </c>
      <c r="J127" s="281" t="s">
        <v>33</v>
      </c>
    </row>
    <row r="128" spans="1:10">
      <c r="A128" s="275">
        <v>430705</v>
      </c>
      <c r="B128" s="102">
        <v>107</v>
      </c>
      <c r="C128" s="277" t="s">
        <v>74</v>
      </c>
      <c r="D128" s="277" t="s">
        <v>78</v>
      </c>
      <c r="E128" s="277" t="s">
        <v>60</v>
      </c>
      <c r="F128" s="278">
        <v>11</v>
      </c>
      <c r="G128" s="278">
        <v>3410</v>
      </c>
      <c r="H128" s="279">
        <v>38342</v>
      </c>
      <c r="I128" s="280" t="s">
        <v>46</v>
      </c>
      <c r="J128" s="281" t="s">
        <v>30</v>
      </c>
    </row>
    <row r="129" spans="1:10">
      <c r="A129" s="275">
        <v>440031</v>
      </c>
      <c r="B129" s="102">
        <v>118</v>
      </c>
      <c r="C129" s="277" t="s">
        <v>30</v>
      </c>
      <c r="D129" s="277" t="s">
        <v>71</v>
      </c>
      <c r="E129" s="277" t="s">
        <v>60</v>
      </c>
      <c r="F129" s="278">
        <v>17</v>
      </c>
      <c r="G129" s="278">
        <v>5270</v>
      </c>
      <c r="H129" s="279">
        <v>38348</v>
      </c>
      <c r="I129" s="280" t="s">
        <v>37</v>
      </c>
      <c r="J129" s="281" t="s">
        <v>43</v>
      </c>
    </row>
    <row r="130" spans="1:10">
      <c r="A130" s="275">
        <v>460510</v>
      </c>
      <c r="B130" s="102">
        <v>100</v>
      </c>
      <c r="C130" s="277" t="s">
        <v>33</v>
      </c>
      <c r="D130" s="277" t="s">
        <v>77</v>
      </c>
      <c r="E130" s="277" t="s">
        <v>60</v>
      </c>
      <c r="F130" s="278">
        <v>17</v>
      </c>
      <c r="G130" s="278">
        <v>5270</v>
      </c>
      <c r="H130" s="279">
        <v>38341</v>
      </c>
      <c r="I130" s="280" t="s">
        <v>59</v>
      </c>
      <c r="J130" s="281" t="s">
        <v>41</v>
      </c>
    </row>
    <row r="131" spans="1:10">
      <c r="A131" s="275">
        <v>460511</v>
      </c>
      <c r="B131" s="102">
        <v>100</v>
      </c>
      <c r="C131" s="277" t="s">
        <v>33</v>
      </c>
      <c r="D131" s="277" t="s">
        <v>77</v>
      </c>
      <c r="E131" s="277" t="s">
        <v>60</v>
      </c>
      <c r="F131" s="278">
        <v>14</v>
      </c>
      <c r="G131" s="278">
        <v>4340</v>
      </c>
      <c r="H131" s="279">
        <v>38341</v>
      </c>
      <c r="I131" s="280" t="s">
        <v>32</v>
      </c>
      <c r="J131" s="281" t="s">
        <v>41</v>
      </c>
    </row>
    <row r="132" spans="1:10">
      <c r="A132" s="275">
        <v>481017</v>
      </c>
      <c r="B132" s="102">
        <v>108</v>
      </c>
      <c r="C132" s="277" t="s">
        <v>65</v>
      </c>
      <c r="D132" s="277" t="s">
        <v>69</v>
      </c>
      <c r="E132" s="277" t="s">
        <v>60</v>
      </c>
      <c r="F132" s="278">
        <v>11</v>
      </c>
      <c r="G132" s="278">
        <v>3410</v>
      </c>
      <c r="H132" s="279">
        <v>38326</v>
      </c>
      <c r="I132" s="280" t="s">
        <v>37</v>
      </c>
      <c r="J132" s="281" t="s">
        <v>41</v>
      </c>
    </row>
    <row r="133" spans="1:10">
      <c r="A133" s="275">
        <v>481018</v>
      </c>
      <c r="B133" s="102">
        <v>108</v>
      </c>
      <c r="C133" s="277" t="s">
        <v>65</v>
      </c>
      <c r="D133" s="277" t="s">
        <v>69</v>
      </c>
      <c r="E133" s="277" t="s">
        <v>60</v>
      </c>
      <c r="F133" s="278">
        <v>8</v>
      </c>
      <c r="G133" s="278">
        <v>3280</v>
      </c>
      <c r="H133" s="279">
        <v>38326</v>
      </c>
      <c r="I133" s="280" t="s">
        <v>29</v>
      </c>
      <c r="J133" s="281" t="s">
        <v>35</v>
      </c>
    </row>
    <row r="134" spans="1:10">
      <c r="A134" s="275">
        <v>481019</v>
      </c>
      <c r="B134" s="102">
        <v>105</v>
      </c>
      <c r="C134" s="277" t="s">
        <v>65</v>
      </c>
      <c r="D134" s="277" t="s">
        <v>68</v>
      </c>
      <c r="E134" s="277" t="s">
        <v>60</v>
      </c>
      <c r="F134" s="278">
        <v>10</v>
      </c>
      <c r="G134" s="278">
        <v>4100</v>
      </c>
      <c r="H134" s="279">
        <v>38334</v>
      </c>
      <c r="I134" s="280" t="s">
        <v>37</v>
      </c>
      <c r="J134" s="281" t="s">
        <v>41</v>
      </c>
    </row>
    <row r="135" spans="1:10">
      <c r="A135" s="275">
        <v>481020</v>
      </c>
      <c r="B135" s="102">
        <v>105</v>
      </c>
      <c r="C135" s="277" t="s">
        <v>65</v>
      </c>
      <c r="D135" s="277" t="s">
        <v>68</v>
      </c>
      <c r="E135" s="277" t="s">
        <v>60</v>
      </c>
      <c r="F135" s="278">
        <v>10</v>
      </c>
      <c r="G135" s="278">
        <v>3100</v>
      </c>
      <c r="H135" s="279">
        <v>38334</v>
      </c>
      <c r="I135" s="280" t="s">
        <v>40</v>
      </c>
      <c r="J135" s="281" t="s">
        <v>63</v>
      </c>
    </row>
    <row r="136" spans="1:10">
      <c r="A136" s="275">
        <v>420893</v>
      </c>
      <c r="B136" s="102">
        <v>122</v>
      </c>
      <c r="C136" s="277" t="s">
        <v>52</v>
      </c>
      <c r="D136" s="277" t="s">
        <v>86</v>
      </c>
      <c r="E136" s="277" t="s">
        <v>45</v>
      </c>
      <c r="F136" s="278">
        <v>3</v>
      </c>
      <c r="G136" s="278">
        <v>108</v>
      </c>
      <c r="H136" s="279">
        <v>38258</v>
      </c>
      <c r="I136" s="280" t="s">
        <v>51</v>
      </c>
      <c r="J136" s="281" t="s">
        <v>47</v>
      </c>
    </row>
    <row r="137" spans="1:10">
      <c r="A137" s="275">
        <v>420902</v>
      </c>
      <c r="B137" s="102">
        <v>111</v>
      </c>
      <c r="C137" s="277" t="s">
        <v>52</v>
      </c>
      <c r="D137" s="277" t="s">
        <v>83</v>
      </c>
      <c r="E137" s="277" t="s">
        <v>45</v>
      </c>
      <c r="F137" s="278">
        <v>5</v>
      </c>
      <c r="G137" s="278">
        <v>180</v>
      </c>
      <c r="H137" s="279">
        <v>38321</v>
      </c>
      <c r="I137" s="280" t="s">
        <v>25</v>
      </c>
      <c r="J137" s="281" t="s">
        <v>52</v>
      </c>
    </row>
    <row r="138" spans="1:10">
      <c r="A138" s="275">
        <v>420910</v>
      </c>
      <c r="B138" s="102">
        <v>122</v>
      </c>
      <c r="C138" s="277" t="s">
        <v>52</v>
      </c>
      <c r="D138" s="277" t="s">
        <v>86</v>
      </c>
      <c r="E138" s="277" t="s">
        <v>45</v>
      </c>
      <c r="F138" s="278">
        <v>13</v>
      </c>
      <c r="G138" s="278">
        <v>468</v>
      </c>
      <c r="H138" s="279">
        <v>38341</v>
      </c>
      <c r="I138" s="280" t="s">
        <v>25</v>
      </c>
      <c r="J138" s="281" t="s">
        <v>52</v>
      </c>
    </row>
    <row r="139" spans="1:10">
      <c r="A139" s="275">
        <v>420917</v>
      </c>
      <c r="B139" s="102">
        <v>122</v>
      </c>
      <c r="C139" s="277" t="s">
        <v>52</v>
      </c>
      <c r="D139" s="277" t="s">
        <v>86</v>
      </c>
      <c r="E139" s="277" t="s">
        <v>45</v>
      </c>
      <c r="F139" s="278">
        <v>2</v>
      </c>
      <c r="G139" s="278">
        <v>72</v>
      </c>
      <c r="H139" s="279">
        <v>38348</v>
      </c>
      <c r="I139" s="280" t="s">
        <v>37</v>
      </c>
      <c r="J139" s="281" t="s">
        <v>61</v>
      </c>
    </row>
    <row r="140" spans="1:10">
      <c r="A140" s="275">
        <v>440011</v>
      </c>
      <c r="B140" s="102">
        <v>118</v>
      </c>
      <c r="C140" s="277" t="s">
        <v>30</v>
      </c>
      <c r="D140" s="277" t="s">
        <v>71</v>
      </c>
      <c r="E140" s="277" t="s">
        <v>45</v>
      </c>
      <c r="F140" s="278">
        <v>7</v>
      </c>
      <c r="G140" s="278">
        <v>252</v>
      </c>
      <c r="H140" s="279">
        <v>38282</v>
      </c>
      <c r="I140" s="280" t="s">
        <v>42</v>
      </c>
      <c r="J140" s="281" t="s">
        <v>33</v>
      </c>
    </row>
    <row r="141" spans="1:10">
      <c r="A141" s="275">
        <v>460496</v>
      </c>
      <c r="B141" s="102">
        <v>100</v>
      </c>
      <c r="C141" s="277" t="s">
        <v>33</v>
      </c>
      <c r="D141" s="277" t="s">
        <v>77</v>
      </c>
      <c r="E141" s="277" t="s">
        <v>45</v>
      </c>
      <c r="F141" s="278">
        <v>1</v>
      </c>
      <c r="G141" s="278">
        <v>36</v>
      </c>
      <c r="H141" s="279">
        <v>38233</v>
      </c>
      <c r="I141" s="280" t="s">
        <v>42</v>
      </c>
      <c r="J141" s="281" t="s">
        <v>43</v>
      </c>
    </row>
    <row r="142" spans="1:10">
      <c r="A142" s="275">
        <v>460513</v>
      </c>
      <c r="B142" s="102">
        <v>100</v>
      </c>
      <c r="C142" s="277" t="s">
        <v>33</v>
      </c>
      <c r="D142" s="277" t="s">
        <v>77</v>
      </c>
      <c r="E142" s="277" t="s">
        <v>45</v>
      </c>
      <c r="F142" s="278">
        <v>13</v>
      </c>
      <c r="G142" s="278">
        <v>468</v>
      </c>
      <c r="H142" s="279">
        <v>38350</v>
      </c>
      <c r="I142" s="280" t="s">
        <v>29</v>
      </c>
      <c r="J142" s="281" t="s">
        <v>52</v>
      </c>
    </row>
    <row r="143" spans="1:10">
      <c r="A143" s="275">
        <v>420916</v>
      </c>
      <c r="B143" s="102">
        <v>122</v>
      </c>
      <c r="C143" s="277" t="s">
        <v>52</v>
      </c>
      <c r="D143" s="277" t="s">
        <v>86</v>
      </c>
      <c r="E143" s="277" t="s">
        <v>49</v>
      </c>
      <c r="F143" s="278">
        <v>17</v>
      </c>
      <c r="G143" s="278">
        <v>765</v>
      </c>
      <c r="H143" s="279">
        <v>38348</v>
      </c>
      <c r="I143" s="280" t="s">
        <v>51</v>
      </c>
      <c r="J143" s="281" t="s">
        <v>52</v>
      </c>
    </row>
    <row r="144" spans="1:10">
      <c r="A144" s="275">
        <v>430693</v>
      </c>
      <c r="B144" s="102">
        <v>115</v>
      </c>
      <c r="C144" s="277" t="s">
        <v>74</v>
      </c>
      <c r="D144" s="277" t="s">
        <v>79</v>
      </c>
      <c r="E144" s="277" t="s">
        <v>49</v>
      </c>
      <c r="F144" s="278">
        <v>4</v>
      </c>
      <c r="G144" s="278">
        <v>180</v>
      </c>
      <c r="H144" s="279">
        <v>38258</v>
      </c>
      <c r="I144" s="280" t="s">
        <v>25</v>
      </c>
      <c r="J144" s="281" t="s">
        <v>52</v>
      </c>
    </row>
    <row r="145" spans="1:10">
      <c r="A145" s="275">
        <v>430703</v>
      </c>
      <c r="B145" s="102">
        <v>116</v>
      </c>
      <c r="C145" s="277" t="s">
        <v>74</v>
      </c>
      <c r="D145" s="277" t="s">
        <v>80</v>
      </c>
      <c r="E145" s="277" t="s">
        <v>49</v>
      </c>
      <c r="F145" s="278">
        <v>17</v>
      </c>
      <c r="G145" s="278">
        <v>765</v>
      </c>
      <c r="H145" s="279">
        <v>38333</v>
      </c>
      <c r="I145" s="280" t="s">
        <v>59</v>
      </c>
      <c r="J145" s="281" t="s">
        <v>33</v>
      </c>
    </row>
    <row r="146" spans="1:10">
      <c r="A146" s="275">
        <v>430704</v>
      </c>
      <c r="B146" s="102">
        <v>116</v>
      </c>
      <c r="C146" s="277" t="s">
        <v>74</v>
      </c>
      <c r="D146" s="277" t="s">
        <v>80</v>
      </c>
      <c r="E146" s="277" t="s">
        <v>49</v>
      </c>
      <c r="F146" s="278">
        <v>13</v>
      </c>
      <c r="G146" s="278">
        <v>585</v>
      </c>
      <c r="H146" s="279">
        <v>38333</v>
      </c>
      <c r="I146" s="280" t="s">
        <v>59</v>
      </c>
      <c r="J146" s="281" t="s">
        <v>33</v>
      </c>
    </row>
    <row r="147" spans="1:10">
      <c r="A147" s="275">
        <v>440016</v>
      </c>
      <c r="B147" s="102">
        <v>119</v>
      </c>
      <c r="C147" s="277" t="s">
        <v>30</v>
      </c>
      <c r="D147" s="277" t="s">
        <v>72</v>
      </c>
      <c r="E147" s="277" t="s">
        <v>49</v>
      </c>
      <c r="F147" s="278">
        <v>2</v>
      </c>
      <c r="G147" s="278">
        <v>90</v>
      </c>
      <c r="H147" s="279">
        <v>38325</v>
      </c>
      <c r="I147" s="280" t="s">
        <v>59</v>
      </c>
      <c r="J147" s="281" t="s">
        <v>43</v>
      </c>
    </row>
    <row r="148" spans="1:10">
      <c r="A148" s="275">
        <v>440027</v>
      </c>
      <c r="B148" s="102">
        <v>119</v>
      </c>
      <c r="C148" s="277" t="s">
        <v>30</v>
      </c>
      <c r="D148" s="277" t="s">
        <v>72</v>
      </c>
      <c r="E148" s="277" t="s">
        <v>49</v>
      </c>
      <c r="F148" s="278">
        <v>21</v>
      </c>
      <c r="G148" s="278">
        <v>945</v>
      </c>
      <c r="H148" s="279">
        <v>38340</v>
      </c>
      <c r="I148" s="280" t="s">
        <v>29</v>
      </c>
      <c r="J148" s="281" t="s">
        <v>52</v>
      </c>
    </row>
    <row r="149" spans="1:10">
      <c r="A149" s="275">
        <v>440028</v>
      </c>
      <c r="B149" s="102">
        <v>119</v>
      </c>
      <c r="C149" s="277" t="s">
        <v>30</v>
      </c>
      <c r="D149" s="277" t="s">
        <v>72</v>
      </c>
      <c r="E149" s="277" t="s">
        <v>49</v>
      </c>
      <c r="F149" s="278">
        <v>21</v>
      </c>
      <c r="G149" s="278">
        <v>945</v>
      </c>
      <c r="H149" s="279">
        <v>38340</v>
      </c>
      <c r="I149" s="280" t="s">
        <v>59</v>
      </c>
      <c r="J149" s="281" t="s">
        <v>43</v>
      </c>
    </row>
    <row r="150" spans="1:10">
      <c r="A150" s="275">
        <v>460515</v>
      </c>
      <c r="B150" s="102">
        <v>103</v>
      </c>
      <c r="C150" s="277" t="s">
        <v>33</v>
      </c>
      <c r="D150" s="277" t="s">
        <v>73</v>
      </c>
      <c r="E150" s="277" t="s">
        <v>49</v>
      </c>
      <c r="F150" s="278">
        <v>57</v>
      </c>
      <c r="G150" s="278">
        <v>2565</v>
      </c>
      <c r="H150" s="279">
        <v>38350</v>
      </c>
      <c r="I150" s="280" t="s">
        <v>29</v>
      </c>
      <c r="J150" s="281" t="s">
        <v>52</v>
      </c>
    </row>
    <row r="151" spans="1:10">
      <c r="A151" s="275">
        <v>430694</v>
      </c>
      <c r="B151" s="102">
        <v>115</v>
      </c>
      <c r="C151" s="277" t="s">
        <v>74</v>
      </c>
      <c r="D151" s="277" t="s">
        <v>79</v>
      </c>
      <c r="E151" s="277" t="s">
        <v>50</v>
      </c>
      <c r="F151" s="282">
        <v>5</v>
      </c>
      <c r="G151" s="282">
        <v>85</v>
      </c>
      <c r="H151" s="279">
        <v>38258</v>
      </c>
      <c r="I151" s="280" t="s">
        <v>25</v>
      </c>
      <c r="J151" s="281" t="s">
        <v>52</v>
      </c>
    </row>
    <row r="152" spans="1:10">
      <c r="A152" s="275">
        <v>440017</v>
      </c>
      <c r="B152" s="102">
        <v>119</v>
      </c>
      <c r="C152" s="277" t="s">
        <v>30</v>
      </c>
      <c r="D152" s="277" t="s">
        <v>72</v>
      </c>
      <c r="E152" s="277" t="s">
        <v>50</v>
      </c>
      <c r="F152" s="278">
        <v>4</v>
      </c>
      <c r="G152" s="278">
        <v>68</v>
      </c>
      <c r="H152" s="279">
        <v>38325</v>
      </c>
      <c r="I152" s="280" t="s">
        <v>59</v>
      </c>
      <c r="J152" s="281" t="s">
        <v>43</v>
      </c>
    </row>
    <row r="153" spans="1:10">
      <c r="A153" s="275">
        <v>460516</v>
      </c>
      <c r="B153" s="102">
        <v>103</v>
      </c>
      <c r="C153" s="277" t="s">
        <v>33</v>
      </c>
      <c r="D153" s="277" t="s">
        <v>73</v>
      </c>
      <c r="E153" s="277" t="s">
        <v>50</v>
      </c>
      <c r="F153" s="278">
        <v>17</v>
      </c>
      <c r="G153" s="278">
        <v>289</v>
      </c>
      <c r="H153" s="279">
        <v>38350</v>
      </c>
      <c r="I153" s="280" t="s">
        <v>32</v>
      </c>
      <c r="J153" s="281" t="s">
        <v>41</v>
      </c>
    </row>
    <row r="154" spans="1:10">
      <c r="A154" s="275">
        <v>430696</v>
      </c>
      <c r="B154" s="102">
        <v>116</v>
      </c>
      <c r="C154" s="277" t="s">
        <v>74</v>
      </c>
      <c r="D154" s="277" t="s">
        <v>80</v>
      </c>
      <c r="E154" s="277" t="s">
        <v>58</v>
      </c>
      <c r="F154" s="278">
        <v>10</v>
      </c>
      <c r="G154" s="278">
        <v>2100</v>
      </c>
      <c r="H154" s="279">
        <v>38300</v>
      </c>
      <c r="I154" s="280" t="s">
        <v>37</v>
      </c>
      <c r="J154" s="281" t="s">
        <v>30</v>
      </c>
    </row>
    <row r="155" spans="1:10">
      <c r="A155" s="275">
        <v>430697</v>
      </c>
      <c r="B155" s="102">
        <v>116</v>
      </c>
      <c r="C155" s="277" t="s">
        <v>74</v>
      </c>
      <c r="D155" s="277" t="s">
        <v>80</v>
      </c>
      <c r="E155" s="277" t="s">
        <v>58</v>
      </c>
      <c r="F155" s="278">
        <v>8</v>
      </c>
      <c r="G155" s="278">
        <v>1680</v>
      </c>
      <c r="H155" s="279">
        <v>38300</v>
      </c>
      <c r="I155" s="280" t="s">
        <v>29</v>
      </c>
      <c r="J155" s="281" t="s">
        <v>35</v>
      </c>
    </row>
    <row r="156" spans="1:10">
      <c r="A156" s="275">
        <v>481021</v>
      </c>
      <c r="B156" s="102">
        <v>105</v>
      </c>
      <c r="C156" s="277" t="s">
        <v>65</v>
      </c>
      <c r="D156" s="277" t="s">
        <v>68</v>
      </c>
      <c r="E156" s="277" t="s">
        <v>58</v>
      </c>
      <c r="F156" s="278">
        <v>7</v>
      </c>
      <c r="G156" s="278">
        <v>1890</v>
      </c>
      <c r="H156" s="279">
        <v>38349</v>
      </c>
      <c r="I156" s="280" t="s">
        <v>40</v>
      </c>
      <c r="J156" s="281" t="s">
        <v>63</v>
      </c>
    </row>
    <row r="157" spans="1:10">
      <c r="A157" s="275">
        <v>481022</v>
      </c>
      <c r="B157" s="102">
        <v>105</v>
      </c>
      <c r="C157" s="277" t="s">
        <v>65</v>
      </c>
      <c r="D157" s="277" t="s">
        <v>68</v>
      </c>
      <c r="E157" s="277" t="s">
        <v>58</v>
      </c>
      <c r="F157" s="278">
        <v>10</v>
      </c>
      <c r="G157" s="278">
        <v>2700</v>
      </c>
      <c r="H157" s="279">
        <v>38351</v>
      </c>
      <c r="I157" s="280" t="s">
        <v>59</v>
      </c>
      <c r="J157" s="281" t="s">
        <v>41</v>
      </c>
    </row>
  </sheetData>
  <sortState ref="A2:J157">
    <sortCondition ref="E65"/>
  </sortState>
  <conditionalFormatting sqref="A2:A157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O105"/>
  <sheetViews>
    <sheetView workbookViewId="0">
      <pane ySplit="1" topLeftCell="A2" activePane="bottomLeft" state="frozenSplit"/>
      <selection activeCell="C1" sqref="C1"/>
      <selection pane="bottomLeft" activeCell="I34" sqref="I34"/>
    </sheetView>
  </sheetViews>
  <sheetFormatPr defaultRowHeight="12.75"/>
  <cols>
    <col min="1" max="1" width="5" bestFit="1" customWidth="1"/>
    <col min="2" max="2" width="8.85546875" bestFit="1" customWidth="1"/>
    <col min="3" max="3" width="8.140625" bestFit="1" customWidth="1"/>
    <col min="4" max="4" width="8" bestFit="1" customWidth="1"/>
    <col min="5" max="5" width="25.85546875" bestFit="1" customWidth="1"/>
    <col min="6" max="6" width="9.42578125" bestFit="1" customWidth="1"/>
    <col min="7" max="7" width="9.140625" customWidth="1"/>
    <col min="8" max="8" width="7.42578125" bestFit="1" customWidth="1"/>
    <col min="9" max="9" width="11.42578125" customWidth="1"/>
    <col min="10" max="10" width="12.28515625" customWidth="1"/>
    <col min="11" max="11" width="10.140625" bestFit="1" customWidth="1"/>
    <col min="12" max="12" width="11" customWidth="1"/>
    <col min="13" max="13" width="9.7109375" customWidth="1"/>
    <col min="14" max="14" width="10.140625" bestFit="1" customWidth="1"/>
    <col min="15" max="15" width="10.85546875" customWidth="1"/>
  </cols>
  <sheetData>
    <row r="1" spans="1:15" s="247" customFormat="1" ht="27.75" customHeight="1">
      <c r="A1" s="247" t="s">
        <v>879</v>
      </c>
      <c r="B1" s="247" t="s">
        <v>89</v>
      </c>
      <c r="C1" s="247" t="s">
        <v>982</v>
      </c>
      <c r="D1" s="247" t="s">
        <v>880</v>
      </c>
      <c r="E1" s="247" t="s">
        <v>983</v>
      </c>
      <c r="F1" s="247" t="s">
        <v>984</v>
      </c>
      <c r="G1" s="247" t="s">
        <v>985</v>
      </c>
      <c r="H1" s="247" t="s">
        <v>986</v>
      </c>
      <c r="I1" s="247" t="s">
        <v>987</v>
      </c>
      <c r="J1" s="247" t="s">
        <v>988</v>
      </c>
      <c r="K1" s="247" t="s">
        <v>881</v>
      </c>
      <c r="L1" s="247" t="s">
        <v>989</v>
      </c>
      <c r="M1" s="247" t="s">
        <v>990</v>
      </c>
      <c r="N1" s="247" t="s">
        <v>991</v>
      </c>
      <c r="O1" s="247" t="s">
        <v>992</v>
      </c>
    </row>
    <row r="2" spans="1:15">
      <c r="A2" t="s">
        <v>882</v>
      </c>
      <c r="B2">
        <v>91</v>
      </c>
      <c r="C2">
        <v>915</v>
      </c>
      <c r="D2">
        <v>3666</v>
      </c>
      <c r="E2" t="s">
        <v>883</v>
      </c>
      <c r="F2" t="s">
        <v>884</v>
      </c>
      <c r="G2" t="s">
        <v>885</v>
      </c>
      <c r="H2">
        <v>1</v>
      </c>
      <c r="I2">
        <v>1</v>
      </c>
      <c r="J2" s="248">
        <v>33360</v>
      </c>
      <c r="K2" s="248">
        <v>33360</v>
      </c>
      <c r="L2">
        <v>0</v>
      </c>
      <c r="M2">
        <v>0</v>
      </c>
      <c r="N2" s="249">
        <v>33613</v>
      </c>
      <c r="O2" s="249">
        <v>35073</v>
      </c>
    </row>
    <row r="3" spans="1:15">
      <c r="A3" t="s">
        <v>882</v>
      </c>
      <c r="B3">
        <v>92</v>
      </c>
      <c r="C3">
        <v>920</v>
      </c>
      <c r="D3">
        <v>3769</v>
      </c>
      <c r="E3" t="s">
        <v>886</v>
      </c>
      <c r="F3" t="s">
        <v>884</v>
      </c>
      <c r="G3" t="s">
        <v>885</v>
      </c>
      <c r="H3">
        <v>1</v>
      </c>
      <c r="I3">
        <v>2</v>
      </c>
      <c r="J3" s="248">
        <v>54612</v>
      </c>
      <c r="K3" s="248">
        <v>54612</v>
      </c>
      <c r="L3">
        <v>0</v>
      </c>
      <c r="M3">
        <v>0</v>
      </c>
      <c r="N3" s="249">
        <v>34052</v>
      </c>
      <c r="O3" s="249">
        <v>35512</v>
      </c>
    </row>
    <row r="4" spans="1:15">
      <c r="A4" t="s">
        <v>162</v>
      </c>
      <c r="B4">
        <v>82</v>
      </c>
      <c r="C4">
        <v>824</v>
      </c>
      <c r="D4">
        <v>3879</v>
      </c>
      <c r="E4" t="s">
        <v>887</v>
      </c>
      <c r="F4" t="s">
        <v>884</v>
      </c>
      <c r="G4" t="s">
        <v>888</v>
      </c>
      <c r="H4">
        <v>1</v>
      </c>
      <c r="I4">
        <v>2</v>
      </c>
      <c r="J4" s="248">
        <v>17089</v>
      </c>
      <c r="K4" s="248">
        <v>17089</v>
      </c>
      <c r="L4">
        <v>0</v>
      </c>
      <c r="M4">
        <v>0</v>
      </c>
      <c r="N4" s="249">
        <v>34403</v>
      </c>
      <c r="O4" s="249">
        <v>35863</v>
      </c>
    </row>
    <row r="5" spans="1:15">
      <c r="A5" t="s">
        <v>170</v>
      </c>
      <c r="B5">
        <v>93</v>
      </c>
      <c r="C5">
        <v>930</v>
      </c>
      <c r="D5">
        <v>3915</v>
      </c>
      <c r="E5" t="s">
        <v>889</v>
      </c>
      <c r="F5" t="s">
        <v>884</v>
      </c>
      <c r="G5" t="s">
        <v>885</v>
      </c>
      <c r="H5">
        <v>2</v>
      </c>
      <c r="I5">
        <v>1</v>
      </c>
      <c r="J5" s="248">
        <v>54213</v>
      </c>
      <c r="K5" s="248">
        <v>42353.91</v>
      </c>
      <c r="L5" s="248">
        <v>11859.09</v>
      </c>
      <c r="M5">
        <v>564.72</v>
      </c>
      <c r="N5" s="249">
        <v>34516</v>
      </c>
      <c r="O5" s="249">
        <v>37437</v>
      </c>
    </row>
    <row r="6" spans="1:15">
      <c r="A6" t="s">
        <v>170</v>
      </c>
      <c r="B6">
        <v>93</v>
      </c>
      <c r="C6">
        <v>930</v>
      </c>
      <c r="D6">
        <v>3916</v>
      </c>
      <c r="E6" t="s">
        <v>889</v>
      </c>
      <c r="F6" t="s">
        <v>884</v>
      </c>
      <c r="G6" t="s">
        <v>885</v>
      </c>
      <c r="H6">
        <v>2</v>
      </c>
      <c r="I6">
        <v>1</v>
      </c>
      <c r="J6" s="248">
        <v>54213</v>
      </c>
      <c r="K6" s="248">
        <v>42353.91</v>
      </c>
      <c r="L6" s="248">
        <v>11859.09</v>
      </c>
      <c r="M6">
        <v>564.72</v>
      </c>
      <c r="N6" s="249">
        <v>34516</v>
      </c>
      <c r="O6" s="249">
        <v>37437</v>
      </c>
    </row>
    <row r="7" spans="1:15">
      <c r="A7" t="s">
        <v>890</v>
      </c>
      <c r="B7">
        <v>61</v>
      </c>
      <c r="C7">
        <v>610</v>
      </c>
      <c r="D7">
        <v>3937</v>
      </c>
      <c r="E7" t="s">
        <v>891</v>
      </c>
      <c r="F7" t="s">
        <v>884</v>
      </c>
      <c r="G7" t="s">
        <v>892</v>
      </c>
      <c r="H7">
        <v>2</v>
      </c>
      <c r="I7">
        <v>2</v>
      </c>
      <c r="J7" s="248">
        <v>380000</v>
      </c>
      <c r="K7" s="248">
        <v>281041.67</v>
      </c>
      <c r="L7" s="248">
        <v>98958.33</v>
      </c>
      <c r="M7" s="248">
        <v>3958.33</v>
      </c>
      <c r="N7" s="249">
        <v>34619</v>
      </c>
      <c r="O7" s="249">
        <v>37540</v>
      </c>
    </row>
    <row r="8" spans="1:15">
      <c r="A8" t="s">
        <v>882</v>
      </c>
      <c r="B8">
        <v>94</v>
      </c>
      <c r="C8">
        <v>941</v>
      </c>
      <c r="D8">
        <v>3996</v>
      </c>
      <c r="E8" t="s">
        <v>893</v>
      </c>
      <c r="F8" t="s">
        <v>884</v>
      </c>
      <c r="G8" t="s">
        <v>885</v>
      </c>
      <c r="H8">
        <v>1</v>
      </c>
      <c r="I8">
        <v>2</v>
      </c>
      <c r="J8" s="248">
        <v>21340</v>
      </c>
      <c r="K8" s="248">
        <v>21340</v>
      </c>
      <c r="L8">
        <v>0</v>
      </c>
      <c r="M8">
        <v>0</v>
      </c>
      <c r="N8" s="249">
        <v>34860</v>
      </c>
      <c r="O8" s="249">
        <v>36320</v>
      </c>
    </row>
    <row r="9" spans="1:15">
      <c r="A9" t="s">
        <v>170</v>
      </c>
      <c r="B9">
        <v>99</v>
      </c>
      <c r="C9">
        <v>990</v>
      </c>
      <c r="D9">
        <v>3999</v>
      </c>
      <c r="E9" t="s">
        <v>894</v>
      </c>
      <c r="F9" t="s">
        <v>884</v>
      </c>
      <c r="G9" t="s">
        <v>885</v>
      </c>
      <c r="H9">
        <v>3</v>
      </c>
      <c r="I9">
        <v>2</v>
      </c>
      <c r="J9" s="248">
        <v>118524</v>
      </c>
      <c r="K9" s="248">
        <v>42141.87</v>
      </c>
      <c r="L9" s="248">
        <v>76382.13</v>
      </c>
      <c r="M9">
        <v>658.47</v>
      </c>
      <c r="N9" s="249">
        <v>34864</v>
      </c>
      <c r="O9" s="249">
        <v>40342</v>
      </c>
    </row>
    <row r="10" spans="1:15">
      <c r="A10" t="s">
        <v>162</v>
      </c>
      <c r="B10">
        <v>41</v>
      </c>
      <c r="C10">
        <v>417</v>
      </c>
      <c r="D10">
        <v>4019</v>
      </c>
      <c r="E10" t="s">
        <v>895</v>
      </c>
      <c r="F10" t="s">
        <v>884</v>
      </c>
      <c r="G10" t="s">
        <v>892</v>
      </c>
      <c r="H10">
        <v>2</v>
      </c>
      <c r="I10">
        <v>2</v>
      </c>
      <c r="J10" s="248">
        <v>165000</v>
      </c>
      <c r="K10" s="248">
        <v>104843.75</v>
      </c>
      <c r="L10" s="248">
        <v>60156.25</v>
      </c>
      <c r="M10" s="248">
        <v>1718.75</v>
      </c>
      <c r="N10" s="249">
        <v>34972</v>
      </c>
      <c r="O10" s="249">
        <v>37893</v>
      </c>
    </row>
    <row r="11" spans="1:15">
      <c r="A11" t="s">
        <v>170</v>
      </c>
      <c r="B11">
        <v>94</v>
      </c>
      <c r="C11">
        <v>944</v>
      </c>
      <c r="D11">
        <v>4058</v>
      </c>
      <c r="E11" t="s">
        <v>896</v>
      </c>
      <c r="F11" t="s">
        <v>884</v>
      </c>
      <c r="G11" t="s">
        <v>885</v>
      </c>
      <c r="H11">
        <v>1</v>
      </c>
      <c r="I11">
        <v>2</v>
      </c>
      <c r="J11" s="248">
        <v>60920</v>
      </c>
      <c r="K11" s="248">
        <v>60920</v>
      </c>
      <c r="L11">
        <v>0</v>
      </c>
      <c r="M11">
        <v>0</v>
      </c>
      <c r="N11" s="249">
        <v>35045</v>
      </c>
      <c r="O11" s="249">
        <v>36505</v>
      </c>
    </row>
    <row r="12" spans="1:15">
      <c r="A12" t="s">
        <v>882</v>
      </c>
      <c r="B12">
        <v>92</v>
      </c>
      <c r="C12">
        <v>925</v>
      </c>
      <c r="D12">
        <v>4094</v>
      </c>
      <c r="E12" t="s">
        <v>897</v>
      </c>
      <c r="F12" t="s">
        <v>884</v>
      </c>
      <c r="G12" t="s">
        <v>885</v>
      </c>
      <c r="H12">
        <v>1</v>
      </c>
      <c r="I12">
        <v>1</v>
      </c>
      <c r="J12" s="248">
        <v>17900</v>
      </c>
      <c r="K12" s="248">
        <v>17900</v>
      </c>
      <c r="L12">
        <v>0</v>
      </c>
      <c r="M12">
        <v>0</v>
      </c>
      <c r="N12" s="249">
        <v>35093</v>
      </c>
      <c r="O12" s="249">
        <v>36553</v>
      </c>
    </row>
    <row r="13" spans="1:15">
      <c r="A13" t="s">
        <v>882</v>
      </c>
      <c r="B13">
        <v>92</v>
      </c>
      <c r="C13">
        <v>922</v>
      </c>
      <c r="D13">
        <v>4126</v>
      </c>
      <c r="E13" t="s">
        <v>898</v>
      </c>
      <c r="F13" t="s">
        <v>884</v>
      </c>
      <c r="G13" t="s">
        <v>885</v>
      </c>
      <c r="H13">
        <v>1</v>
      </c>
      <c r="I13">
        <v>1</v>
      </c>
      <c r="J13" s="248">
        <v>17500</v>
      </c>
      <c r="K13" s="248">
        <v>17500</v>
      </c>
      <c r="L13">
        <v>0</v>
      </c>
      <c r="M13">
        <v>0</v>
      </c>
      <c r="N13" s="249">
        <v>35244</v>
      </c>
      <c r="O13" s="249">
        <v>36704</v>
      </c>
    </row>
    <row r="14" spans="1:15">
      <c r="A14" t="s">
        <v>882</v>
      </c>
      <c r="B14">
        <v>92</v>
      </c>
      <c r="C14">
        <v>925</v>
      </c>
      <c r="D14">
        <v>4131</v>
      </c>
      <c r="E14" t="s">
        <v>899</v>
      </c>
      <c r="F14" t="s">
        <v>884</v>
      </c>
      <c r="G14" t="s">
        <v>885</v>
      </c>
      <c r="H14">
        <v>1</v>
      </c>
      <c r="I14">
        <v>1</v>
      </c>
      <c r="J14" s="248">
        <v>13763</v>
      </c>
      <c r="K14" s="248">
        <v>13763</v>
      </c>
      <c r="L14">
        <v>0</v>
      </c>
      <c r="M14">
        <v>0</v>
      </c>
      <c r="N14" s="249">
        <v>35244</v>
      </c>
      <c r="O14" s="249">
        <v>36704</v>
      </c>
    </row>
    <row r="15" spans="1:15">
      <c r="A15" t="s">
        <v>162</v>
      </c>
      <c r="B15">
        <v>73</v>
      </c>
      <c r="C15">
        <v>732</v>
      </c>
      <c r="D15">
        <v>4171</v>
      </c>
      <c r="E15" t="s">
        <v>900</v>
      </c>
      <c r="F15" t="s">
        <v>884</v>
      </c>
      <c r="G15" t="s">
        <v>892</v>
      </c>
      <c r="H15">
        <v>3</v>
      </c>
      <c r="I15">
        <v>2</v>
      </c>
      <c r="J15" s="248">
        <v>24163</v>
      </c>
      <c r="K15" s="248">
        <v>6040.75</v>
      </c>
      <c r="L15" s="248">
        <v>18122.25</v>
      </c>
      <c r="M15">
        <v>134.24</v>
      </c>
      <c r="N15" s="249">
        <v>35436</v>
      </c>
      <c r="O15" s="249">
        <v>40914</v>
      </c>
    </row>
    <row r="16" spans="1:15">
      <c r="A16" t="s">
        <v>162</v>
      </c>
      <c r="B16">
        <v>28</v>
      </c>
      <c r="C16">
        <v>287</v>
      </c>
      <c r="D16">
        <v>4185</v>
      </c>
      <c r="E16" t="s">
        <v>901</v>
      </c>
      <c r="F16" t="s">
        <v>884</v>
      </c>
      <c r="G16" t="s">
        <v>892</v>
      </c>
      <c r="H16">
        <v>1</v>
      </c>
      <c r="I16">
        <v>2</v>
      </c>
      <c r="J16" s="248">
        <v>85000</v>
      </c>
      <c r="K16" s="248">
        <v>76145.83</v>
      </c>
      <c r="L16" s="248">
        <v>8854.17</v>
      </c>
      <c r="M16" s="248">
        <v>1770.83</v>
      </c>
      <c r="N16" s="249">
        <v>35516</v>
      </c>
      <c r="O16" s="249">
        <v>36976</v>
      </c>
    </row>
    <row r="17" spans="1:15">
      <c r="A17" t="s">
        <v>882</v>
      </c>
      <c r="B17">
        <v>92</v>
      </c>
      <c r="C17">
        <v>920</v>
      </c>
      <c r="D17">
        <v>4225</v>
      </c>
      <c r="E17" t="s">
        <v>902</v>
      </c>
      <c r="F17" t="s">
        <v>884</v>
      </c>
      <c r="G17" t="s">
        <v>885</v>
      </c>
      <c r="H17">
        <v>1</v>
      </c>
      <c r="I17">
        <v>2</v>
      </c>
      <c r="J17" s="248">
        <v>23460</v>
      </c>
      <c r="K17" s="248">
        <v>18572.5</v>
      </c>
      <c r="L17" s="248">
        <v>4887.5</v>
      </c>
      <c r="M17">
        <v>488.75</v>
      </c>
      <c r="N17" s="249">
        <v>35668</v>
      </c>
      <c r="O17" s="249">
        <v>37128</v>
      </c>
    </row>
    <row r="18" spans="1:15">
      <c r="A18" t="s">
        <v>162</v>
      </c>
      <c r="B18">
        <v>74</v>
      </c>
      <c r="C18">
        <v>740</v>
      </c>
      <c r="D18">
        <v>4233</v>
      </c>
      <c r="E18" t="s">
        <v>903</v>
      </c>
      <c r="F18" t="s">
        <v>884</v>
      </c>
      <c r="G18" t="s">
        <v>888</v>
      </c>
      <c r="H18">
        <v>3</v>
      </c>
      <c r="I18">
        <v>1</v>
      </c>
      <c r="J18" s="248">
        <v>53782</v>
      </c>
      <c r="K18" s="248">
        <v>10756.4</v>
      </c>
      <c r="L18" s="248">
        <v>43025.599999999999</v>
      </c>
      <c r="M18">
        <v>298.79000000000002</v>
      </c>
      <c r="N18" s="249">
        <v>35706</v>
      </c>
      <c r="O18" s="249">
        <v>41184</v>
      </c>
    </row>
    <row r="19" spans="1:15">
      <c r="A19" t="s">
        <v>170</v>
      </c>
      <c r="B19">
        <v>94</v>
      </c>
      <c r="C19">
        <v>944</v>
      </c>
      <c r="D19">
        <v>4245</v>
      </c>
      <c r="E19" t="s">
        <v>896</v>
      </c>
      <c r="F19" t="s">
        <v>884</v>
      </c>
      <c r="G19" t="s">
        <v>885</v>
      </c>
      <c r="H19">
        <v>1</v>
      </c>
      <c r="I19">
        <v>2</v>
      </c>
      <c r="J19" s="248">
        <v>75920</v>
      </c>
      <c r="K19" s="248">
        <v>33215</v>
      </c>
      <c r="L19" s="248">
        <v>42705</v>
      </c>
      <c r="M19" s="248">
        <v>1581.67</v>
      </c>
      <c r="N19" s="249">
        <v>36141</v>
      </c>
      <c r="O19" s="249">
        <v>37601</v>
      </c>
    </row>
    <row r="20" spans="1:15">
      <c r="A20" t="s">
        <v>890</v>
      </c>
      <c r="B20">
        <v>61</v>
      </c>
      <c r="C20">
        <v>610</v>
      </c>
      <c r="D20">
        <v>4246</v>
      </c>
      <c r="E20" t="s">
        <v>904</v>
      </c>
      <c r="F20" t="s">
        <v>884</v>
      </c>
      <c r="G20" t="s">
        <v>888</v>
      </c>
      <c r="H20">
        <v>2</v>
      </c>
      <c r="I20">
        <v>1</v>
      </c>
      <c r="J20" s="248">
        <v>73700</v>
      </c>
      <c r="K20" s="248">
        <v>20472.22</v>
      </c>
      <c r="L20" s="248">
        <v>53227.78</v>
      </c>
      <c r="M20" s="248">
        <v>1023.61</v>
      </c>
      <c r="N20" s="249">
        <v>36192</v>
      </c>
      <c r="O20" s="249">
        <v>38383</v>
      </c>
    </row>
    <row r="21" spans="1:15">
      <c r="A21" t="s">
        <v>162</v>
      </c>
      <c r="B21">
        <v>10</v>
      </c>
      <c r="C21">
        <v>101</v>
      </c>
      <c r="D21">
        <v>4250</v>
      </c>
      <c r="E21" t="s">
        <v>905</v>
      </c>
      <c r="F21" t="s">
        <v>884</v>
      </c>
      <c r="G21" t="s">
        <v>892</v>
      </c>
      <c r="H21">
        <v>2</v>
      </c>
      <c r="I21">
        <v>1</v>
      </c>
      <c r="J21" s="248">
        <v>50660</v>
      </c>
      <c r="K21" s="248">
        <v>11961.39</v>
      </c>
      <c r="L21" s="248">
        <v>38698.61</v>
      </c>
      <c r="M21">
        <v>703.61</v>
      </c>
      <c r="N21" s="249">
        <v>36281</v>
      </c>
      <c r="O21" s="249">
        <v>38472</v>
      </c>
    </row>
    <row r="22" spans="1:15">
      <c r="A22" t="s">
        <v>162</v>
      </c>
      <c r="B22">
        <v>98</v>
      </c>
      <c r="C22">
        <v>984</v>
      </c>
      <c r="D22">
        <v>4258</v>
      </c>
      <c r="E22" t="s">
        <v>906</v>
      </c>
      <c r="F22" t="s">
        <v>884</v>
      </c>
      <c r="G22" t="s">
        <v>892</v>
      </c>
      <c r="H22">
        <v>2</v>
      </c>
      <c r="I22">
        <v>1</v>
      </c>
      <c r="J22" s="248">
        <v>59524</v>
      </c>
      <c r="K22" s="248">
        <v>7440.5</v>
      </c>
      <c r="L22" s="248">
        <v>52083.5</v>
      </c>
      <c r="M22">
        <v>826.72</v>
      </c>
      <c r="N22" s="249">
        <v>36535</v>
      </c>
      <c r="O22" s="249">
        <v>38726</v>
      </c>
    </row>
    <row r="23" spans="1:15">
      <c r="A23" t="s">
        <v>882</v>
      </c>
      <c r="B23">
        <v>92</v>
      </c>
      <c r="C23">
        <v>920</v>
      </c>
      <c r="D23">
        <v>4277</v>
      </c>
      <c r="E23" t="s">
        <v>907</v>
      </c>
      <c r="F23" t="s">
        <v>884</v>
      </c>
      <c r="G23" t="s">
        <v>885</v>
      </c>
      <c r="H23">
        <v>1</v>
      </c>
      <c r="I23">
        <v>1</v>
      </c>
      <c r="J23" s="248">
        <v>152000</v>
      </c>
      <c r="K23" s="248">
        <v>9500</v>
      </c>
      <c r="L23" s="248">
        <v>142500</v>
      </c>
      <c r="M23" s="248">
        <v>3166.67</v>
      </c>
      <c r="N23" s="249">
        <v>36737</v>
      </c>
      <c r="O23" s="249">
        <v>38197</v>
      </c>
    </row>
    <row r="24" spans="1:15">
      <c r="A24" t="s">
        <v>162</v>
      </c>
      <c r="B24">
        <v>72</v>
      </c>
      <c r="C24">
        <v>722</v>
      </c>
      <c r="D24">
        <v>3663</v>
      </c>
      <c r="E24" t="s">
        <v>908</v>
      </c>
      <c r="F24" t="s">
        <v>909</v>
      </c>
      <c r="G24" t="s">
        <v>910</v>
      </c>
      <c r="H24">
        <v>2</v>
      </c>
      <c r="I24">
        <v>1</v>
      </c>
      <c r="J24" s="248">
        <v>45973</v>
      </c>
      <c r="K24" s="248">
        <v>45973</v>
      </c>
      <c r="L24">
        <v>0</v>
      </c>
      <c r="M24">
        <v>0</v>
      </c>
      <c r="N24" s="249">
        <v>33607</v>
      </c>
      <c r="O24" s="249">
        <v>36528</v>
      </c>
    </row>
    <row r="25" spans="1:15">
      <c r="A25" t="s">
        <v>162</v>
      </c>
      <c r="B25">
        <v>98</v>
      </c>
      <c r="C25">
        <v>984</v>
      </c>
      <c r="D25">
        <v>3664</v>
      </c>
      <c r="E25" t="s">
        <v>911</v>
      </c>
      <c r="F25" t="s">
        <v>909</v>
      </c>
      <c r="G25" t="s">
        <v>912</v>
      </c>
      <c r="H25">
        <v>2</v>
      </c>
      <c r="I25">
        <v>1</v>
      </c>
      <c r="J25" s="248">
        <v>75145</v>
      </c>
      <c r="K25" s="248">
        <v>75145</v>
      </c>
      <c r="L25">
        <v>0</v>
      </c>
      <c r="M25">
        <v>0</v>
      </c>
      <c r="N25" s="249">
        <v>33607</v>
      </c>
      <c r="O25" s="249">
        <v>36528</v>
      </c>
    </row>
    <row r="26" spans="1:15">
      <c r="A26" t="s">
        <v>162</v>
      </c>
      <c r="B26">
        <v>98</v>
      </c>
      <c r="C26">
        <v>980</v>
      </c>
      <c r="D26">
        <v>3777</v>
      </c>
      <c r="E26" t="s">
        <v>913</v>
      </c>
      <c r="F26" t="s">
        <v>909</v>
      </c>
      <c r="G26" t="s">
        <v>912</v>
      </c>
      <c r="H26">
        <v>2</v>
      </c>
      <c r="I26">
        <v>2</v>
      </c>
      <c r="J26" s="248">
        <v>43038</v>
      </c>
      <c r="K26" s="248">
        <v>39899.81</v>
      </c>
      <c r="L26" s="248">
        <v>3138.19</v>
      </c>
      <c r="M26">
        <v>448.31</v>
      </c>
      <c r="N26" s="249">
        <v>34107</v>
      </c>
      <c r="O26" s="249">
        <v>37028</v>
      </c>
    </row>
    <row r="27" spans="1:15">
      <c r="A27" t="s">
        <v>170</v>
      </c>
      <c r="B27">
        <v>93</v>
      </c>
      <c r="C27">
        <v>930</v>
      </c>
      <c r="D27">
        <v>3919</v>
      </c>
      <c r="E27" t="s">
        <v>914</v>
      </c>
      <c r="F27" t="s">
        <v>909</v>
      </c>
      <c r="G27" t="s">
        <v>915</v>
      </c>
      <c r="H27">
        <v>2</v>
      </c>
      <c r="I27">
        <v>1</v>
      </c>
      <c r="J27" s="248">
        <v>16915</v>
      </c>
      <c r="K27" s="248">
        <v>13214.84</v>
      </c>
      <c r="L27" s="248">
        <v>3700.16</v>
      </c>
      <c r="M27">
        <v>176.2</v>
      </c>
      <c r="N27" s="249">
        <v>34516</v>
      </c>
      <c r="O27" s="249">
        <v>37437</v>
      </c>
    </row>
    <row r="28" spans="1:15">
      <c r="A28" t="s">
        <v>162</v>
      </c>
      <c r="B28">
        <v>75</v>
      </c>
      <c r="C28">
        <v>752</v>
      </c>
      <c r="D28">
        <v>3959</v>
      </c>
      <c r="E28" t="s">
        <v>916</v>
      </c>
      <c r="F28" t="s">
        <v>909</v>
      </c>
      <c r="G28" t="s">
        <v>912</v>
      </c>
      <c r="H28">
        <v>2</v>
      </c>
      <c r="I28">
        <v>2</v>
      </c>
      <c r="J28" s="248">
        <v>20445</v>
      </c>
      <c r="K28" s="248">
        <v>15120.78</v>
      </c>
      <c r="L28" s="248">
        <v>5324.22</v>
      </c>
      <c r="M28">
        <v>212.97</v>
      </c>
      <c r="N28" s="249">
        <v>34648</v>
      </c>
      <c r="O28" s="249">
        <v>37569</v>
      </c>
    </row>
    <row r="29" spans="1:15">
      <c r="A29" t="s">
        <v>890</v>
      </c>
      <c r="B29">
        <v>66</v>
      </c>
      <c r="C29">
        <v>660</v>
      </c>
      <c r="D29">
        <v>3964</v>
      </c>
      <c r="E29" t="s">
        <v>917</v>
      </c>
      <c r="F29" t="s">
        <v>909</v>
      </c>
      <c r="G29" t="s">
        <v>910</v>
      </c>
      <c r="H29">
        <v>1</v>
      </c>
      <c r="I29">
        <v>2</v>
      </c>
      <c r="J29" s="248">
        <v>213129</v>
      </c>
      <c r="K29" s="248">
        <v>213129</v>
      </c>
      <c r="L29">
        <v>0</v>
      </c>
      <c r="M29">
        <v>0</v>
      </c>
      <c r="N29" s="249">
        <v>34753</v>
      </c>
      <c r="O29" s="249">
        <v>36213</v>
      </c>
    </row>
    <row r="30" spans="1:15">
      <c r="A30" t="s">
        <v>890</v>
      </c>
      <c r="B30">
        <v>61</v>
      </c>
      <c r="C30">
        <v>610</v>
      </c>
      <c r="D30">
        <v>3973</v>
      </c>
      <c r="E30" t="s">
        <v>891</v>
      </c>
      <c r="F30" t="s">
        <v>909</v>
      </c>
      <c r="G30" t="s">
        <v>915</v>
      </c>
      <c r="H30">
        <v>2</v>
      </c>
      <c r="I30">
        <v>2</v>
      </c>
      <c r="J30" s="248">
        <v>399000</v>
      </c>
      <c r="K30" s="248">
        <v>270156.25</v>
      </c>
      <c r="L30" s="248">
        <v>128843.75</v>
      </c>
      <c r="M30" s="248">
        <v>4156.25</v>
      </c>
      <c r="N30" s="249">
        <v>34789</v>
      </c>
      <c r="O30" s="249">
        <v>37710</v>
      </c>
    </row>
    <row r="31" spans="1:15">
      <c r="A31" t="s">
        <v>162</v>
      </c>
      <c r="B31">
        <v>41</v>
      </c>
      <c r="C31">
        <v>417</v>
      </c>
      <c r="D31">
        <v>4006</v>
      </c>
      <c r="E31" t="s">
        <v>895</v>
      </c>
      <c r="F31" t="s">
        <v>909</v>
      </c>
      <c r="G31" t="s">
        <v>910</v>
      </c>
      <c r="H31">
        <v>2</v>
      </c>
      <c r="I31">
        <v>2</v>
      </c>
      <c r="J31" s="248">
        <v>165000</v>
      </c>
      <c r="K31" s="248">
        <v>106562.5</v>
      </c>
      <c r="L31" s="248">
        <v>58437.5</v>
      </c>
      <c r="M31" s="248">
        <v>1718.75</v>
      </c>
      <c r="N31" s="249">
        <v>34939</v>
      </c>
      <c r="O31" s="249">
        <v>37860</v>
      </c>
    </row>
    <row r="32" spans="1:15">
      <c r="A32" t="s">
        <v>162</v>
      </c>
      <c r="B32">
        <v>28</v>
      </c>
      <c r="C32">
        <v>286</v>
      </c>
      <c r="D32">
        <v>4007</v>
      </c>
      <c r="E32" t="s">
        <v>918</v>
      </c>
      <c r="F32" t="s">
        <v>909</v>
      </c>
      <c r="G32" t="s">
        <v>915</v>
      </c>
      <c r="H32">
        <v>1</v>
      </c>
      <c r="I32">
        <v>2</v>
      </c>
      <c r="J32" s="248">
        <v>36560</v>
      </c>
      <c r="K32" s="248">
        <v>36560</v>
      </c>
      <c r="L32">
        <v>0</v>
      </c>
      <c r="M32">
        <v>0</v>
      </c>
      <c r="N32" s="249">
        <v>34942</v>
      </c>
      <c r="O32" s="249">
        <v>36402</v>
      </c>
    </row>
    <row r="33" spans="1:15">
      <c r="A33" t="s">
        <v>162</v>
      </c>
      <c r="B33">
        <v>41</v>
      </c>
      <c r="C33">
        <v>417</v>
      </c>
      <c r="D33">
        <v>4020</v>
      </c>
      <c r="E33" t="s">
        <v>895</v>
      </c>
      <c r="F33" t="s">
        <v>909</v>
      </c>
      <c r="G33" t="s">
        <v>910</v>
      </c>
      <c r="H33">
        <v>2</v>
      </c>
      <c r="I33">
        <v>2</v>
      </c>
      <c r="J33" s="248">
        <v>165000</v>
      </c>
      <c r="K33" s="248">
        <v>104843.75</v>
      </c>
      <c r="L33" s="248">
        <v>60156.25</v>
      </c>
      <c r="M33" s="248">
        <v>1718.75</v>
      </c>
      <c r="N33" s="249">
        <v>34972</v>
      </c>
      <c r="O33" s="249">
        <v>37893</v>
      </c>
    </row>
    <row r="34" spans="1:15">
      <c r="A34" t="s">
        <v>162</v>
      </c>
      <c r="B34">
        <v>72</v>
      </c>
      <c r="C34">
        <v>722</v>
      </c>
      <c r="D34">
        <v>4109</v>
      </c>
      <c r="E34" t="s">
        <v>919</v>
      </c>
      <c r="F34" t="s">
        <v>909</v>
      </c>
      <c r="G34" t="s">
        <v>912</v>
      </c>
      <c r="H34">
        <v>3</v>
      </c>
      <c r="I34">
        <v>2</v>
      </c>
      <c r="J34" s="248">
        <v>50160</v>
      </c>
      <c r="K34" s="248">
        <v>15326.67</v>
      </c>
      <c r="L34" s="248">
        <v>34833.33</v>
      </c>
      <c r="M34">
        <v>278.67</v>
      </c>
      <c r="N34" s="249">
        <v>35153</v>
      </c>
      <c r="O34" s="249">
        <v>40631</v>
      </c>
    </row>
    <row r="35" spans="1:15">
      <c r="A35" t="s">
        <v>170</v>
      </c>
      <c r="B35">
        <v>94</v>
      </c>
      <c r="C35">
        <v>944</v>
      </c>
      <c r="D35">
        <v>4124</v>
      </c>
      <c r="E35" t="s">
        <v>920</v>
      </c>
      <c r="F35" t="s">
        <v>909</v>
      </c>
      <c r="G35" t="s">
        <v>921</v>
      </c>
      <c r="H35">
        <v>1</v>
      </c>
      <c r="I35">
        <v>2</v>
      </c>
      <c r="J35" s="248">
        <v>54740</v>
      </c>
      <c r="K35" s="248">
        <v>54740</v>
      </c>
      <c r="L35">
        <v>0</v>
      </c>
      <c r="M35">
        <v>0</v>
      </c>
      <c r="N35" s="249">
        <v>35186</v>
      </c>
      <c r="O35" s="249">
        <v>36646</v>
      </c>
    </row>
    <row r="36" spans="1:15">
      <c r="A36" t="s">
        <v>882</v>
      </c>
      <c r="B36">
        <v>92</v>
      </c>
      <c r="C36">
        <v>922</v>
      </c>
      <c r="D36">
        <v>4127</v>
      </c>
      <c r="E36" t="s">
        <v>898</v>
      </c>
      <c r="F36" t="s">
        <v>909</v>
      </c>
      <c r="G36" t="s">
        <v>921</v>
      </c>
      <c r="H36">
        <v>1</v>
      </c>
      <c r="I36">
        <v>1</v>
      </c>
      <c r="J36" s="248">
        <v>17500</v>
      </c>
      <c r="K36" s="248">
        <v>17500</v>
      </c>
      <c r="L36">
        <v>0</v>
      </c>
      <c r="M36">
        <v>0</v>
      </c>
      <c r="N36" s="249">
        <v>35244</v>
      </c>
      <c r="O36" s="249">
        <v>36704</v>
      </c>
    </row>
    <row r="37" spans="1:15">
      <c r="A37" t="s">
        <v>890</v>
      </c>
      <c r="B37">
        <v>65</v>
      </c>
      <c r="C37">
        <v>652</v>
      </c>
      <c r="D37">
        <v>4141</v>
      </c>
      <c r="E37" t="s">
        <v>922</v>
      </c>
      <c r="F37" t="s">
        <v>909</v>
      </c>
      <c r="G37" t="s">
        <v>910</v>
      </c>
      <c r="H37">
        <v>1</v>
      </c>
      <c r="I37">
        <v>2</v>
      </c>
      <c r="J37" s="248">
        <v>92300</v>
      </c>
      <c r="K37" s="248">
        <v>92300</v>
      </c>
      <c r="L37">
        <v>0</v>
      </c>
      <c r="M37">
        <v>0</v>
      </c>
      <c r="N37" s="249">
        <v>35304</v>
      </c>
      <c r="O37" s="249">
        <v>36764</v>
      </c>
    </row>
    <row r="38" spans="1:15">
      <c r="A38" t="s">
        <v>890</v>
      </c>
      <c r="B38">
        <v>65</v>
      </c>
      <c r="C38">
        <v>652</v>
      </c>
      <c r="D38">
        <v>4142</v>
      </c>
      <c r="E38" t="s">
        <v>923</v>
      </c>
      <c r="F38" t="s">
        <v>909</v>
      </c>
      <c r="G38" t="s">
        <v>924</v>
      </c>
      <c r="H38">
        <v>2</v>
      </c>
      <c r="I38">
        <v>2</v>
      </c>
      <c r="J38" s="248">
        <v>23360</v>
      </c>
      <c r="K38" s="248">
        <v>12166.67</v>
      </c>
      <c r="L38" s="248">
        <v>11193.33</v>
      </c>
      <c r="M38">
        <v>243.33</v>
      </c>
      <c r="N38" s="249">
        <v>35306</v>
      </c>
      <c r="O38" s="249">
        <v>38227</v>
      </c>
    </row>
    <row r="39" spans="1:15">
      <c r="A39" t="s">
        <v>882</v>
      </c>
      <c r="B39">
        <v>92</v>
      </c>
      <c r="C39">
        <v>920</v>
      </c>
      <c r="D39">
        <v>4166</v>
      </c>
      <c r="E39" t="s">
        <v>925</v>
      </c>
      <c r="F39" t="s">
        <v>909</v>
      </c>
      <c r="G39" t="s">
        <v>921</v>
      </c>
      <c r="H39">
        <v>1</v>
      </c>
      <c r="I39">
        <v>2</v>
      </c>
      <c r="J39" s="248">
        <v>25661</v>
      </c>
      <c r="K39" s="248">
        <v>24591.79</v>
      </c>
      <c r="L39" s="248">
        <v>1069.21</v>
      </c>
      <c r="M39">
        <v>534.6</v>
      </c>
      <c r="N39" s="249">
        <v>35429</v>
      </c>
      <c r="O39" s="249">
        <v>36889</v>
      </c>
    </row>
    <row r="40" spans="1:15">
      <c r="A40" t="s">
        <v>162</v>
      </c>
      <c r="B40">
        <v>28</v>
      </c>
      <c r="C40">
        <v>287</v>
      </c>
      <c r="D40">
        <v>4184</v>
      </c>
      <c r="E40" t="s">
        <v>926</v>
      </c>
      <c r="F40" t="s">
        <v>909</v>
      </c>
      <c r="G40" t="s">
        <v>924</v>
      </c>
      <c r="H40">
        <v>1</v>
      </c>
      <c r="I40">
        <v>2</v>
      </c>
      <c r="J40" s="248">
        <v>35000</v>
      </c>
      <c r="K40" s="248">
        <v>31354.17</v>
      </c>
      <c r="L40" s="248">
        <v>3645.83</v>
      </c>
      <c r="M40">
        <v>729.17</v>
      </c>
      <c r="N40" s="249">
        <v>35516</v>
      </c>
      <c r="O40" s="249">
        <v>36976</v>
      </c>
    </row>
    <row r="41" spans="1:15">
      <c r="A41" t="s">
        <v>162</v>
      </c>
      <c r="B41">
        <v>34</v>
      </c>
      <c r="C41">
        <v>342</v>
      </c>
      <c r="D41">
        <v>4188</v>
      </c>
      <c r="E41" t="s">
        <v>927</v>
      </c>
      <c r="F41" t="s">
        <v>909</v>
      </c>
      <c r="G41" t="s">
        <v>912</v>
      </c>
      <c r="H41">
        <v>2</v>
      </c>
      <c r="I41">
        <v>2</v>
      </c>
      <c r="J41" s="248">
        <v>623987</v>
      </c>
      <c r="K41" s="248">
        <v>279494.18</v>
      </c>
      <c r="L41" s="248">
        <v>344492.82</v>
      </c>
      <c r="M41" s="248">
        <v>6499.86</v>
      </c>
      <c r="N41" s="249">
        <v>35519</v>
      </c>
      <c r="O41" s="249">
        <v>38440</v>
      </c>
    </row>
    <row r="42" spans="1:15">
      <c r="A42" t="s">
        <v>890</v>
      </c>
      <c r="B42">
        <v>61</v>
      </c>
      <c r="C42">
        <v>610</v>
      </c>
      <c r="D42">
        <v>4196</v>
      </c>
      <c r="E42" t="s">
        <v>928</v>
      </c>
      <c r="F42" t="s">
        <v>909</v>
      </c>
      <c r="G42" t="s">
        <v>910</v>
      </c>
      <c r="H42">
        <v>2</v>
      </c>
      <c r="I42">
        <v>2</v>
      </c>
      <c r="J42" s="248">
        <v>586517</v>
      </c>
      <c r="K42" s="248">
        <v>256601.19</v>
      </c>
      <c r="L42" s="248">
        <v>329915.81</v>
      </c>
      <c r="M42" s="248">
        <v>6109.55</v>
      </c>
      <c r="N42" s="249">
        <v>35550</v>
      </c>
      <c r="O42" s="249">
        <v>38471</v>
      </c>
    </row>
    <row r="43" spans="1:15">
      <c r="A43" t="s">
        <v>882</v>
      </c>
      <c r="B43">
        <v>92</v>
      </c>
      <c r="C43">
        <v>920</v>
      </c>
      <c r="D43">
        <v>4226</v>
      </c>
      <c r="E43" t="s">
        <v>902</v>
      </c>
      <c r="F43" t="s">
        <v>909</v>
      </c>
      <c r="G43" t="s">
        <v>921</v>
      </c>
      <c r="H43">
        <v>1</v>
      </c>
      <c r="I43">
        <v>2</v>
      </c>
      <c r="J43" s="248">
        <v>32800</v>
      </c>
      <c r="K43" s="248">
        <v>25966.67</v>
      </c>
      <c r="L43" s="248">
        <v>6833.33</v>
      </c>
      <c r="M43">
        <v>683.33</v>
      </c>
      <c r="N43" s="249">
        <v>35668</v>
      </c>
      <c r="O43" s="249">
        <v>37128</v>
      </c>
    </row>
    <row r="44" spans="1:15">
      <c r="A44" t="s">
        <v>882</v>
      </c>
      <c r="B44">
        <v>92</v>
      </c>
      <c r="C44">
        <v>920</v>
      </c>
      <c r="D44">
        <v>4231</v>
      </c>
      <c r="E44" t="s">
        <v>929</v>
      </c>
      <c r="F44" t="s">
        <v>909</v>
      </c>
      <c r="G44" t="s">
        <v>921</v>
      </c>
      <c r="H44">
        <v>1</v>
      </c>
      <c r="I44">
        <v>2</v>
      </c>
      <c r="J44" s="248">
        <v>34500</v>
      </c>
      <c r="K44" s="248">
        <v>27312.5</v>
      </c>
      <c r="L44" s="248">
        <v>7187.5</v>
      </c>
      <c r="M44">
        <v>718.75</v>
      </c>
      <c r="N44" s="249">
        <v>35668</v>
      </c>
      <c r="O44" s="249">
        <v>37128</v>
      </c>
    </row>
    <row r="45" spans="1:15">
      <c r="A45" t="s">
        <v>890</v>
      </c>
      <c r="B45">
        <v>61</v>
      </c>
      <c r="C45">
        <v>610</v>
      </c>
      <c r="D45">
        <v>4234</v>
      </c>
      <c r="E45" t="s">
        <v>904</v>
      </c>
      <c r="F45" t="s">
        <v>909</v>
      </c>
      <c r="G45" t="s">
        <v>910</v>
      </c>
      <c r="H45">
        <v>2</v>
      </c>
      <c r="I45">
        <v>1</v>
      </c>
      <c r="J45" s="248">
        <v>72952</v>
      </c>
      <c r="K45" s="248">
        <v>24317.33</v>
      </c>
      <c r="L45" s="248">
        <v>48634.67</v>
      </c>
      <c r="M45">
        <v>759.92</v>
      </c>
      <c r="N45" s="249">
        <v>35827</v>
      </c>
      <c r="O45" s="249">
        <v>38748</v>
      </c>
    </row>
    <row r="46" spans="1:15">
      <c r="A46" t="s">
        <v>890</v>
      </c>
      <c r="B46">
        <v>60</v>
      </c>
      <c r="C46">
        <v>604</v>
      </c>
      <c r="D46">
        <v>4235</v>
      </c>
      <c r="E46" t="s">
        <v>930</v>
      </c>
      <c r="F46" t="s">
        <v>909</v>
      </c>
      <c r="G46" t="s">
        <v>924</v>
      </c>
      <c r="H46">
        <v>2</v>
      </c>
      <c r="I46">
        <v>1</v>
      </c>
      <c r="J46" s="248">
        <v>280469</v>
      </c>
      <c r="K46" s="248">
        <v>93489.67</v>
      </c>
      <c r="L46" s="248">
        <v>186979.33</v>
      </c>
      <c r="M46" s="248">
        <v>2921.55</v>
      </c>
      <c r="N46" s="249">
        <v>35827</v>
      </c>
      <c r="O46" s="249">
        <v>38748</v>
      </c>
    </row>
    <row r="47" spans="1:15">
      <c r="A47" t="s">
        <v>890</v>
      </c>
      <c r="B47">
        <v>61</v>
      </c>
      <c r="C47">
        <v>610</v>
      </c>
      <c r="D47">
        <v>4237</v>
      </c>
      <c r="E47" t="s">
        <v>931</v>
      </c>
      <c r="F47" t="s">
        <v>909</v>
      </c>
      <c r="G47" t="s">
        <v>910</v>
      </c>
      <c r="H47">
        <v>2</v>
      </c>
      <c r="I47">
        <v>1</v>
      </c>
      <c r="J47" s="248">
        <v>115668</v>
      </c>
      <c r="K47" s="248">
        <v>33736.5</v>
      </c>
      <c r="L47" s="248">
        <v>81931.5</v>
      </c>
      <c r="M47" s="248">
        <v>1204.8800000000001</v>
      </c>
      <c r="N47" s="249">
        <v>35947</v>
      </c>
      <c r="O47" s="249">
        <v>38868</v>
      </c>
    </row>
    <row r="48" spans="1:15">
      <c r="A48" t="s">
        <v>162</v>
      </c>
      <c r="B48">
        <v>75</v>
      </c>
      <c r="C48">
        <v>752</v>
      </c>
      <c r="D48">
        <v>4247</v>
      </c>
      <c r="E48" t="s">
        <v>932</v>
      </c>
      <c r="F48" t="s">
        <v>909</v>
      </c>
      <c r="G48" t="s">
        <v>910</v>
      </c>
      <c r="H48">
        <v>2</v>
      </c>
      <c r="I48">
        <v>1</v>
      </c>
      <c r="J48" s="248">
        <v>93065</v>
      </c>
      <c r="K48" s="248">
        <v>25851.39</v>
      </c>
      <c r="L48" s="248">
        <v>67213.61</v>
      </c>
      <c r="M48" s="248">
        <v>1292.57</v>
      </c>
      <c r="N48" s="249">
        <v>36192</v>
      </c>
      <c r="O48" s="249">
        <v>38383</v>
      </c>
    </row>
    <row r="49" spans="1:15">
      <c r="A49" t="s">
        <v>162</v>
      </c>
      <c r="B49">
        <v>75</v>
      </c>
      <c r="C49">
        <v>752</v>
      </c>
      <c r="D49">
        <v>4248</v>
      </c>
      <c r="E49" t="s">
        <v>932</v>
      </c>
      <c r="F49" t="s">
        <v>909</v>
      </c>
      <c r="G49" t="s">
        <v>924</v>
      </c>
      <c r="H49">
        <v>2</v>
      </c>
      <c r="I49">
        <v>1</v>
      </c>
      <c r="J49" s="248">
        <v>93064</v>
      </c>
      <c r="K49" s="248">
        <v>25851.11</v>
      </c>
      <c r="L49" s="248">
        <v>67212.89</v>
      </c>
      <c r="M49" s="248">
        <v>1292.56</v>
      </c>
      <c r="N49" s="249">
        <v>36192</v>
      </c>
      <c r="O49" s="249">
        <v>38383</v>
      </c>
    </row>
    <row r="50" spans="1:15">
      <c r="A50" t="s">
        <v>890</v>
      </c>
      <c r="B50">
        <v>61</v>
      </c>
      <c r="C50">
        <v>610</v>
      </c>
      <c r="D50">
        <v>4249</v>
      </c>
      <c r="E50" t="s">
        <v>904</v>
      </c>
      <c r="F50" t="s">
        <v>909</v>
      </c>
      <c r="G50" t="s">
        <v>910</v>
      </c>
      <c r="H50">
        <v>2</v>
      </c>
      <c r="I50">
        <v>1</v>
      </c>
      <c r="J50" s="248">
        <v>75930</v>
      </c>
      <c r="K50" s="248">
        <v>20037.080000000002</v>
      </c>
      <c r="L50" s="248">
        <v>55892.92</v>
      </c>
      <c r="M50" s="248">
        <v>1054.58</v>
      </c>
      <c r="N50" s="249">
        <v>36220</v>
      </c>
      <c r="O50" s="249">
        <v>38411</v>
      </c>
    </row>
    <row r="51" spans="1:15">
      <c r="A51" t="s">
        <v>882</v>
      </c>
      <c r="B51">
        <v>93</v>
      </c>
      <c r="C51">
        <v>930</v>
      </c>
      <c r="D51">
        <v>4256</v>
      </c>
      <c r="E51" t="s">
        <v>933</v>
      </c>
      <c r="F51" t="s">
        <v>909</v>
      </c>
      <c r="G51" t="s">
        <v>921</v>
      </c>
      <c r="H51">
        <v>1</v>
      </c>
      <c r="I51">
        <v>1</v>
      </c>
      <c r="J51" s="248">
        <v>98230</v>
      </c>
      <c r="K51" s="248">
        <v>20464.580000000002</v>
      </c>
      <c r="L51" s="248">
        <v>77765.42</v>
      </c>
      <c r="M51" s="248">
        <v>2046.46</v>
      </c>
      <c r="N51" s="249">
        <v>36509</v>
      </c>
      <c r="O51" s="249">
        <v>37969</v>
      </c>
    </row>
    <row r="52" spans="1:15">
      <c r="A52" t="s">
        <v>890</v>
      </c>
      <c r="B52">
        <v>61</v>
      </c>
      <c r="C52">
        <v>610</v>
      </c>
      <c r="D52">
        <v>4257</v>
      </c>
      <c r="E52" t="s">
        <v>934</v>
      </c>
      <c r="F52" t="s">
        <v>909</v>
      </c>
      <c r="G52" t="s">
        <v>924</v>
      </c>
      <c r="H52">
        <v>2</v>
      </c>
      <c r="I52">
        <v>1</v>
      </c>
      <c r="J52" s="248">
        <v>77190</v>
      </c>
      <c r="K52" s="248">
        <v>9648.75</v>
      </c>
      <c r="L52" s="248">
        <v>67541.25</v>
      </c>
      <c r="M52" s="248">
        <v>1072.08</v>
      </c>
      <c r="N52" s="249">
        <v>36535</v>
      </c>
      <c r="O52" s="249">
        <v>38726</v>
      </c>
    </row>
    <row r="53" spans="1:15">
      <c r="A53" t="s">
        <v>162</v>
      </c>
      <c r="B53">
        <v>35</v>
      </c>
      <c r="C53">
        <v>352</v>
      </c>
      <c r="D53">
        <v>4260</v>
      </c>
      <c r="E53" t="s">
        <v>935</v>
      </c>
      <c r="F53" t="s">
        <v>909</v>
      </c>
      <c r="G53" t="s">
        <v>910</v>
      </c>
      <c r="H53">
        <v>2</v>
      </c>
      <c r="I53">
        <v>1</v>
      </c>
      <c r="J53" s="248">
        <v>215922</v>
      </c>
      <c r="K53" s="248">
        <v>17993.5</v>
      </c>
      <c r="L53" s="248">
        <v>197928.5</v>
      </c>
      <c r="M53" s="248">
        <v>2998.92</v>
      </c>
      <c r="N53" s="249">
        <v>36646</v>
      </c>
      <c r="O53" s="249">
        <v>38836</v>
      </c>
    </row>
    <row r="54" spans="1:15">
      <c r="A54" t="s">
        <v>162</v>
      </c>
      <c r="B54">
        <v>81</v>
      </c>
      <c r="C54">
        <v>810</v>
      </c>
      <c r="D54">
        <v>4262</v>
      </c>
      <c r="E54" t="s">
        <v>936</v>
      </c>
      <c r="F54" t="s">
        <v>909</v>
      </c>
      <c r="G54" t="s">
        <v>924</v>
      </c>
      <c r="H54">
        <v>2</v>
      </c>
      <c r="I54">
        <v>1</v>
      </c>
      <c r="J54" s="248">
        <v>289818</v>
      </c>
      <c r="K54" s="248">
        <v>20126.25</v>
      </c>
      <c r="L54" s="248">
        <v>269691.75</v>
      </c>
      <c r="M54" s="248">
        <v>4025.25</v>
      </c>
      <c r="N54" s="249">
        <v>36666</v>
      </c>
      <c r="O54" s="249">
        <v>38856</v>
      </c>
    </row>
    <row r="55" spans="1:15">
      <c r="A55" t="s">
        <v>162</v>
      </c>
      <c r="B55">
        <v>81</v>
      </c>
      <c r="C55">
        <v>810</v>
      </c>
      <c r="D55">
        <v>4263</v>
      </c>
      <c r="E55" t="s">
        <v>936</v>
      </c>
      <c r="F55" t="s">
        <v>909</v>
      </c>
      <c r="G55" t="s">
        <v>924</v>
      </c>
      <c r="H55">
        <v>2</v>
      </c>
      <c r="I55">
        <v>1</v>
      </c>
      <c r="J55" s="248">
        <v>289818</v>
      </c>
      <c r="K55" s="248">
        <v>20126.25</v>
      </c>
      <c r="L55" s="248">
        <v>269691.75</v>
      </c>
      <c r="M55" s="248">
        <v>4025.25</v>
      </c>
      <c r="N55" s="249">
        <v>36666</v>
      </c>
      <c r="O55" s="249">
        <v>38856</v>
      </c>
    </row>
    <row r="56" spans="1:15">
      <c r="A56" t="s">
        <v>162</v>
      </c>
      <c r="B56">
        <v>81</v>
      </c>
      <c r="C56">
        <v>810</v>
      </c>
      <c r="D56">
        <v>4264</v>
      </c>
      <c r="E56" t="s">
        <v>936</v>
      </c>
      <c r="F56" t="s">
        <v>909</v>
      </c>
      <c r="G56" t="s">
        <v>924</v>
      </c>
      <c r="H56">
        <v>2</v>
      </c>
      <c r="I56">
        <v>1</v>
      </c>
      <c r="J56" s="248">
        <v>289818</v>
      </c>
      <c r="K56" s="248">
        <v>20126.25</v>
      </c>
      <c r="L56" s="248">
        <v>269691.75</v>
      </c>
      <c r="M56" s="248">
        <v>4025.25</v>
      </c>
      <c r="N56" s="249">
        <v>36666</v>
      </c>
      <c r="O56" s="249">
        <v>38856</v>
      </c>
    </row>
    <row r="57" spans="1:15">
      <c r="A57" t="s">
        <v>162</v>
      </c>
      <c r="B57">
        <v>81</v>
      </c>
      <c r="C57">
        <v>812</v>
      </c>
      <c r="D57">
        <v>4265</v>
      </c>
      <c r="E57" t="s">
        <v>937</v>
      </c>
      <c r="F57" t="s">
        <v>909</v>
      </c>
      <c r="G57" t="s">
        <v>924</v>
      </c>
      <c r="H57">
        <v>2</v>
      </c>
      <c r="I57">
        <v>1</v>
      </c>
      <c r="J57" s="248">
        <v>375900</v>
      </c>
      <c r="K57" s="248">
        <v>26104.17</v>
      </c>
      <c r="L57" s="248">
        <v>349795.83</v>
      </c>
      <c r="M57" s="248">
        <v>5220.83</v>
      </c>
      <c r="N57" s="249">
        <v>36666</v>
      </c>
      <c r="O57" s="249">
        <v>38856</v>
      </c>
    </row>
    <row r="58" spans="1:15">
      <c r="A58" t="s">
        <v>162</v>
      </c>
      <c r="B58">
        <v>81</v>
      </c>
      <c r="C58">
        <v>812</v>
      </c>
      <c r="D58">
        <v>4266</v>
      </c>
      <c r="E58" t="s">
        <v>937</v>
      </c>
      <c r="F58" t="s">
        <v>909</v>
      </c>
      <c r="G58" t="s">
        <v>924</v>
      </c>
      <c r="H58">
        <v>2</v>
      </c>
      <c r="I58">
        <v>1</v>
      </c>
      <c r="J58" s="248">
        <v>375900</v>
      </c>
      <c r="K58" s="248">
        <v>26104.17</v>
      </c>
      <c r="L58" s="248">
        <v>349795.83</v>
      </c>
      <c r="M58" s="248">
        <v>5220.83</v>
      </c>
      <c r="N58" s="249">
        <v>36666</v>
      </c>
      <c r="O58" s="249">
        <v>38856</v>
      </c>
    </row>
    <row r="59" spans="1:15">
      <c r="A59" t="s">
        <v>162</v>
      </c>
      <c r="B59">
        <v>81</v>
      </c>
      <c r="C59">
        <v>810</v>
      </c>
      <c r="D59">
        <v>4267</v>
      </c>
      <c r="E59" t="s">
        <v>938</v>
      </c>
      <c r="F59" t="s">
        <v>909</v>
      </c>
      <c r="G59" t="s">
        <v>924</v>
      </c>
      <c r="H59">
        <v>2</v>
      </c>
      <c r="I59">
        <v>1</v>
      </c>
      <c r="J59" s="248">
        <v>325500</v>
      </c>
      <c r="K59" s="248">
        <v>22604.17</v>
      </c>
      <c r="L59" s="248">
        <v>302895.83</v>
      </c>
      <c r="M59" s="248">
        <v>4520.83</v>
      </c>
      <c r="N59" s="249">
        <v>36666</v>
      </c>
      <c r="O59" s="249">
        <v>38856</v>
      </c>
    </row>
    <row r="60" spans="1:15">
      <c r="A60" t="s">
        <v>162</v>
      </c>
      <c r="B60">
        <v>81</v>
      </c>
      <c r="C60">
        <v>810</v>
      </c>
      <c r="D60">
        <v>4268</v>
      </c>
      <c r="E60" t="s">
        <v>938</v>
      </c>
      <c r="F60" t="s">
        <v>909</v>
      </c>
      <c r="G60" t="s">
        <v>924</v>
      </c>
      <c r="H60">
        <v>2</v>
      </c>
      <c r="I60">
        <v>1</v>
      </c>
      <c r="J60" s="248">
        <v>325500</v>
      </c>
      <c r="K60" s="248">
        <v>22604.17</v>
      </c>
      <c r="L60" s="248">
        <v>302895.83</v>
      </c>
      <c r="M60" s="248">
        <v>4520.83</v>
      </c>
      <c r="N60" s="249">
        <v>36666</v>
      </c>
      <c r="O60" s="249">
        <v>38856</v>
      </c>
    </row>
    <row r="61" spans="1:15">
      <c r="A61" t="s">
        <v>162</v>
      </c>
      <c r="B61">
        <v>81</v>
      </c>
      <c r="C61">
        <v>810</v>
      </c>
      <c r="D61">
        <v>4269</v>
      </c>
      <c r="E61" t="s">
        <v>936</v>
      </c>
      <c r="F61" t="s">
        <v>909</v>
      </c>
      <c r="G61" t="s">
        <v>912</v>
      </c>
      <c r="H61">
        <v>2</v>
      </c>
      <c r="I61">
        <v>1</v>
      </c>
      <c r="J61" s="248">
        <v>289818</v>
      </c>
      <c r="K61" s="248">
        <v>20126.25</v>
      </c>
      <c r="L61" s="248">
        <v>269691.75</v>
      </c>
      <c r="M61" s="248">
        <v>4025.25</v>
      </c>
      <c r="N61" s="249">
        <v>36666</v>
      </c>
      <c r="O61" s="249">
        <v>38856</v>
      </c>
    </row>
    <row r="62" spans="1:15">
      <c r="A62" t="s">
        <v>162</v>
      </c>
      <c r="B62">
        <v>81</v>
      </c>
      <c r="C62">
        <v>810</v>
      </c>
      <c r="D62">
        <v>4270</v>
      </c>
      <c r="E62" t="s">
        <v>936</v>
      </c>
      <c r="F62" t="s">
        <v>909</v>
      </c>
      <c r="G62" t="s">
        <v>912</v>
      </c>
      <c r="H62">
        <v>2</v>
      </c>
      <c r="I62">
        <v>1</v>
      </c>
      <c r="J62" s="248">
        <v>289818</v>
      </c>
      <c r="K62" s="248">
        <v>20126.25</v>
      </c>
      <c r="L62" s="248">
        <v>269691.75</v>
      </c>
      <c r="M62" s="248">
        <v>4025.25</v>
      </c>
      <c r="N62" s="249">
        <v>36666</v>
      </c>
      <c r="O62" s="249">
        <v>38856</v>
      </c>
    </row>
    <row r="63" spans="1:15">
      <c r="A63" t="s">
        <v>162</v>
      </c>
      <c r="B63">
        <v>81</v>
      </c>
      <c r="C63">
        <v>812</v>
      </c>
      <c r="D63">
        <v>4271</v>
      </c>
      <c r="E63" t="s">
        <v>937</v>
      </c>
      <c r="F63" t="s">
        <v>909</v>
      </c>
      <c r="G63" t="s">
        <v>912</v>
      </c>
      <c r="H63">
        <v>2</v>
      </c>
      <c r="I63">
        <v>1</v>
      </c>
      <c r="J63" s="248">
        <v>375900</v>
      </c>
      <c r="K63" s="248">
        <v>20883.330000000002</v>
      </c>
      <c r="L63" s="248">
        <v>355016.67</v>
      </c>
      <c r="M63" s="248">
        <v>5220.83</v>
      </c>
      <c r="N63" s="249">
        <v>36707</v>
      </c>
      <c r="O63" s="249">
        <v>38897</v>
      </c>
    </row>
    <row r="64" spans="1:15">
      <c r="A64" t="s">
        <v>162</v>
      </c>
      <c r="B64">
        <v>81</v>
      </c>
      <c r="C64">
        <v>810</v>
      </c>
      <c r="D64">
        <v>4272</v>
      </c>
      <c r="E64" t="s">
        <v>938</v>
      </c>
      <c r="F64" t="s">
        <v>909</v>
      </c>
      <c r="G64" t="s">
        <v>912</v>
      </c>
      <c r="H64">
        <v>2</v>
      </c>
      <c r="I64">
        <v>1</v>
      </c>
      <c r="J64" s="248">
        <v>325500</v>
      </c>
      <c r="K64" s="248">
        <v>18083.330000000002</v>
      </c>
      <c r="L64" s="248">
        <v>307416.67</v>
      </c>
      <c r="M64" s="248">
        <v>4520.83</v>
      </c>
      <c r="N64" s="249">
        <v>36707</v>
      </c>
      <c r="O64" s="249">
        <v>38897</v>
      </c>
    </row>
    <row r="65" spans="1:15">
      <c r="A65" t="s">
        <v>162</v>
      </c>
      <c r="B65">
        <v>92</v>
      </c>
      <c r="C65">
        <v>920</v>
      </c>
      <c r="D65">
        <v>4278</v>
      </c>
      <c r="E65" t="s">
        <v>907</v>
      </c>
      <c r="F65" t="s">
        <v>909</v>
      </c>
      <c r="G65" t="s">
        <v>921</v>
      </c>
      <c r="H65">
        <v>1</v>
      </c>
      <c r="I65">
        <v>1</v>
      </c>
      <c r="J65" s="248">
        <v>152000</v>
      </c>
      <c r="K65" s="248">
        <v>9500</v>
      </c>
      <c r="L65" s="248">
        <v>142500</v>
      </c>
      <c r="M65" s="248">
        <v>3166.67</v>
      </c>
      <c r="N65" s="249">
        <v>36737</v>
      </c>
      <c r="O65" s="249">
        <v>38197</v>
      </c>
    </row>
    <row r="66" spans="1:15">
      <c r="A66" t="s">
        <v>162</v>
      </c>
      <c r="B66">
        <v>81</v>
      </c>
      <c r="C66">
        <v>810</v>
      </c>
      <c r="D66">
        <v>4281</v>
      </c>
      <c r="E66" t="s">
        <v>939</v>
      </c>
      <c r="F66" t="s">
        <v>909</v>
      </c>
      <c r="G66" t="s">
        <v>910</v>
      </c>
      <c r="H66">
        <v>2</v>
      </c>
      <c r="I66">
        <v>1</v>
      </c>
      <c r="J66" s="248">
        <v>60468</v>
      </c>
      <c r="K66">
        <v>839.83</v>
      </c>
      <c r="L66" s="248">
        <v>59628.17</v>
      </c>
      <c r="M66">
        <v>839.83</v>
      </c>
      <c r="N66" s="249">
        <v>36770</v>
      </c>
      <c r="O66" s="249">
        <v>38959</v>
      </c>
    </row>
    <row r="67" spans="1:15">
      <c r="A67" t="s">
        <v>162</v>
      </c>
      <c r="B67">
        <v>73</v>
      </c>
      <c r="C67">
        <v>732</v>
      </c>
      <c r="D67">
        <v>3665</v>
      </c>
      <c r="E67" t="s">
        <v>900</v>
      </c>
      <c r="F67" t="s">
        <v>890</v>
      </c>
      <c r="G67" t="s">
        <v>940</v>
      </c>
      <c r="H67">
        <v>2</v>
      </c>
      <c r="I67">
        <v>1</v>
      </c>
      <c r="J67" s="248">
        <v>23385</v>
      </c>
      <c r="K67" s="248">
        <v>23385</v>
      </c>
      <c r="L67">
        <v>0</v>
      </c>
      <c r="M67">
        <v>0</v>
      </c>
      <c r="N67" s="249">
        <v>33610</v>
      </c>
      <c r="O67" s="249">
        <v>36531</v>
      </c>
    </row>
    <row r="68" spans="1:15">
      <c r="A68" t="s">
        <v>162</v>
      </c>
      <c r="B68">
        <v>65</v>
      </c>
      <c r="C68">
        <v>655</v>
      </c>
      <c r="D68">
        <v>3703</v>
      </c>
      <c r="E68" t="s">
        <v>941</v>
      </c>
      <c r="F68" t="s">
        <v>890</v>
      </c>
      <c r="G68" t="s">
        <v>942</v>
      </c>
      <c r="H68">
        <v>2</v>
      </c>
      <c r="I68">
        <v>1</v>
      </c>
      <c r="J68" s="248">
        <v>107800</v>
      </c>
      <c r="K68" s="248">
        <v>107800</v>
      </c>
      <c r="L68">
        <v>0</v>
      </c>
      <c r="M68">
        <v>0</v>
      </c>
      <c r="N68" s="249">
        <v>33756</v>
      </c>
      <c r="O68" s="249">
        <v>36677</v>
      </c>
    </row>
    <row r="69" spans="1:15">
      <c r="A69" t="s">
        <v>170</v>
      </c>
      <c r="B69">
        <v>93</v>
      </c>
      <c r="C69">
        <v>930</v>
      </c>
      <c r="D69">
        <v>3918</v>
      </c>
      <c r="E69" t="s">
        <v>943</v>
      </c>
      <c r="F69" t="s">
        <v>890</v>
      </c>
      <c r="G69" t="s">
        <v>944</v>
      </c>
      <c r="H69">
        <v>2</v>
      </c>
      <c r="I69">
        <v>1</v>
      </c>
      <c r="J69" s="248">
        <v>16915</v>
      </c>
      <c r="K69" s="248">
        <v>13214.84</v>
      </c>
      <c r="L69" s="248">
        <v>3700.16</v>
      </c>
      <c r="M69">
        <v>176.2</v>
      </c>
      <c r="N69" s="249">
        <v>34516</v>
      </c>
      <c r="O69" s="249">
        <v>37437</v>
      </c>
    </row>
    <row r="70" spans="1:15">
      <c r="A70" t="s">
        <v>170</v>
      </c>
      <c r="B70">
        <v>93</v>
      </c>
      <c r="C70">
        <v>930</v>
      </c>
      <c r="D70">
        <v>3920</v>
      </c>
      <c r="E70" t="s">
        <v>914</v>
      </c>
      <c r="F70" t="s">
        <v>890</v>
      </c>
      <c r="G70" t="s">
        <v>944</v>
      </c>
      <c r="H70">
        <v>2</v>
      </c>
      <c r="I70">
        <v>1</v>
      </c>
      <c r="J70" s="248">
        <v>16915</v>
      </c>
      <c r="K70" s="248">
        <v>13214.84</v>
      </c>
      <c r="L70" s="248">
        <v>3700.16</v>
      </c>
      <c r="M70">
        <v>176.2</v>
      </c>
      <c r="N70" s="249">
        <v>34516</v>
      </c>
      <c r="O70" s="249">
        <v>37437</v>
      </c>
    </row>
    <row r="71" spans="1:15">
      <c r="A71" t="s">
        <v>170</v>
      </c>
      <c r="B71">
        <v>98</v>
      </c>
      <c r="C71">
        <v>985</v>
      </c>
      <c r="D71">
        <v>4035</v>
      </c>
      <c r="E71" t="s">
        <v>945</v>
      </c>
      <c r="F71" t="s">
        <v>890</v>
      </c>
      <c r="G71" t="s">
        <v>940</v>
      </c>
      <c r="H71">
        <v>1</v>
      </c>
      <c r="I71">
        <v>2</v>
      </c>
      <c r="J71" s="248">
        <v>22128</v>
      </c>
      <c r="K71" s="248">
        <v>22128</v>
      </c>
      <c r="L71">
        <v>0</v>
      </c>
      <c r="M71">
        <v>0</v>
      </c>
      <c r="N71" s="249">
        <v>35003</v>
      </c>
      <c r="O71" s="249">
        <v>36463</v>
      </c>
    </row>
    <row r="72" spans="1:15">
      <c r="A72" t="s">
        <v>882</v>
      </c>
      <c r="B72">
        <v>92</v>
      </c>
      <c r="C72">
        <v>922</v>
      </c>
      <c r="D72">
        <v>4128</v>
      </c>
      <c r="E72" t="s">
        <v>898</v>
      </c>
      <c r="F72" t="s">
        <v>890</v>
      </c>
      <c r="G72" t="s">
        <v>944</v>
      </c>
      <c r="H72">
        <v>1</v>
      </c>
      <c r="I72">
        <v>1</v>
      </c>
      <c r="J72" s="248">
        <v>17500</v>
      </c>
      <c r="K72" s="248">
        <v>17500</v>
      </c>
      <c r="L72">
        <v>0</v>
      </c>
      <c r="M72">
        <v>0</v>
      </c>
      <c r="N72" s="249">
        <v>35244</v>
      </c>
      <c r="O72" s="249">
        <v>36704</v>
      </c>
    </row>
    <row r="73" spans="1:15">
      <c r="A73" t="s">
        <v>882</v>
      </c>
      <c r="B73">
        <v>92</v>
      </c>
      <c r="C73">
        <v>920</v>
      </c>
      <c r="D73">
        <v>4167</v>
      </c>
      <c r="E73" t="s">
        <v>946</v>
      </c>
      <c r="F73" t="s">
        <v>890</v>
      </c>
      <c r="G73" t="s">
        <v>944</v>
      </c>
      <c r="H73">
        <v>1</v>
      </c>
      <c r="I73">
        <v>2</v>
      </c>
      <c r="J73" s="248">
        <v>25661</v>
      </c>
      <c r="K73" s="248">
        <v>24591.79</v>
      </c>
      <c r="L73" s="248">
        <v>1069.21</v>
      </c>
      <c r="M73">
        <v>534.6</v>
      </c>
      <c r="N73" s="249">
        <v>35429</v>
      </c>
      <c r="O73" s="249">
        <v>36889</v>
      </c>
    </row>
    <row r="74" spans="1:15">
      <c r="A74" t="s">
        <v>162</v>
      </c>
      <c r="B74">
        <v>34</v>
      </c>
      <c r="C74">
        <v>342</v>
      </c>
      <c r="D74">
        <v>4187</v>
      </c>
      <c r="E74" t="s">
        <v>927</v>
      </c>
      <c r="F74" t="s">
        <v>890</v>
      </c>
      <c r="G74" t="s">
        <v>942</v>
      </c>
      <c r="H74">
        <v>2</v>
      </c>
      <c r="I74">
        <v>2</v>
      </c>
      <c r="J74" s="248">
        <v>628300</v>
      </c>
      <c r="K74" s="248">
        <v>281426.03999999998</v>
      </c>
      <c r="L74" s="248">
        <v>346873.96</v>
      </c>
      <c r="M74" s="248">
        <v>6544.79</v>
      </c>
      <c r="N74" s="249">
        <v>35519</v>
      </c>
      <c r="O74" s="249">
        <v>38440</v>
      </c>
    </row>
    <row r="75" spans="1:15">
      <c r="A75" t="s">
        <v>162</v>
      </c>
      <c r="B75">
        <v>28</v>
      </c>
      <c r="C75">
        <v>287</v>
      </c>
      <c r="D75">
        <v>4201</v>
      </c>
      <c r="E75" t="s">
        <v>947</v>
      </c>
      <c r="F75" t="s">
        <v>890</v>
      </c>
      <c r="G75" t="s">
        <v>942</v>
      </c>
      <c r="H75">
        <v>1</v>
      </c>
      <c r="I75">
        <v>2</v>
      </c>
      <c r="J75" s="248">
        <v>36890</v>
      </c>
      <c r="K75" s="248">
        <v>31510.21</v>
      </c>
      <c r="L75" s="248">
        <v>5379.79</v>
      </c>
      <c r="M75">
        <v>768.54</v>
      </c>
      <c r="N75" s="249">
        <v>35578</v>
      </c>
      <c r="O75" s="249">
        <v>37038</v>
      </c>
    </row>
    <row r="76" spans="1:15">
      <c r="A76" t="s">
        <v>890</v>
      </c>
      <c r="B76">
        <v>60</v>
      </c>
      <c r="C76">
        <v>601</v>
      </c>
      <c r="D76">
        <v>4207</v>
      </c>
      <c r="E76" t="s">
        <v>948</v>
      </c>
      <c r="F76" t="s">
        <v>890</v>
      </c>
      <c r="G76" t="s">
        <v>949</v>
      </c>
      <c r="H76">
        <v>2</v>
      </c>
      <c r="I76">
        <v>2</v>
      </c>
      <c r="J76" s="248">
        <v>794245</v>
      </c>
      <c r="K76" s="248">
        <v>330935.42</v>
      </c>
      <c r="L76" s="248">
        <v>463309.58</v>
      </c>
      <c r="M76" s="248">
        <v>8273.39</v>
      </c>
      <c r="N76" s="249">
        <v>35611</v>
      </c>
      <c r="O76" s="249">
        <v>38532</v>
      </c>
    </row>
    <row r="77" spans="1:15">
      <c r="A77" t="s">
        <v>882</v>
      </c>
      <c r="B77">
        <v>92</v>
      </c>
      <c r="C77">
        <v>920</v>
      </c>
      <c r="D77">
        <v>4227</v>
      </c>
      <c r="E77" t="s">
        <v>902</v>
      </c>
      <c r="F77" t="s">
        <v>890</v>
      </c>
      <c r="G77" t="s">
        <v>944</v>
      </c>
      <c r="H77">
        <v>1</v>
      </c>
      <c r="I77">
        <v>2</v>
      </c>
      <c r="J77" s="248">
        <v>32800</v>
      </c>
      <c r="K77" s="248">
        <v>25966.67</v>
      </c>
      <c r="L77" s="248">
        <v>6833.33</v>
      </c>
      <c r="M77">
        <v>683.33</v>
      </c>
      <c r="N77" s="249">
        <v>35668</v>
      </c>
      <c r="O77" s="249">
        <v>37128</v>
      </c>
    </row>
    <row r="78" spans="1:15">
      <c r="A78" t="s">
        <v>162</v>
      </c>
      <c r="B78">
        <v>72</v>
      </c>
      <c r="C78">
        <v>721</v>
      </c>
      <c r="D78">
        <v>4239</v>
      </c>
      <c r="E78" t="s">
        <v>950</v>
      </c>
      <c r="F78" t="s">
        <v>890</v>
      </c>
      <c r="G78" t="s">
        <v>942</v>
      </c>
      <c r="H78">
        <v>3</v>
      </c>
      <c r="I78">
        <v>1</v>
      </c>
      <c r="J78" s="248">
        <v>55661</v>
      </c>
      <c r="K78" s="248">
        <v>8658.3799999999992</v>
      </c>
      <c r="L78" s="248">
        <v>47002.62</v>
      </c>
      <c r="M78">
        <v>309.23</v>
      </c>
      <c r="N78" s="249">
        <v>35947</v>
      </c>
      <c r="O78" s="249">
        <v>41427</v>
      </c>
    </row>
    <row r="79" spans="1:15">
      <c r="A79" t="s">
        <v>162</v>
      </c>
      <c r="B79">
        <v>72</v>
      </c>
      <c r="C79">
        <v>723</v>
      </c>
      <c r="D79">
        <v>4242</v>
      </c>
      <c r="E79" t="s">
        <v>951</v>
      </c>
      <c r="F79" t="s">
        <v>890</v>
      </c>
      <c r="G79" t="s">
        <v>949</v>
      </c>
      <c r="H79">
        <v>3</v>
      </c>
      <c r="I79">
        <v>1</v>
      </c>
      <c r="J79" s="248">
        <v>147000</v>
      </c>
      <c r="K79" s="248">
        <v>20416.669999999998</v>
      </c>
      <c r="L79" s="248">
        <v>126583.33</v>
      </c>
      <c r="M79">
        <v>816.67</v>
      </c>
      <c r="N79" s="249">
        <v>36041</v>
      </c>
      <c r="O79" s="249">
        <v>41519</v>
      </c>
    </row>
    <row r="80" spans="1:15">
      <c r="A80" t="s">
        <v>890</v>
      </c>
      <c r="B80">
        <v>60</v>
      </c>
      <c r="C80">
        <v>600</v>
      </c>
      <c r="D80">
        <v>4251</v>
      </c>
      <c r="E80" t="s">
        <v>952</v>
      </c>
      <c r="F80" t="s">
        <v>890</v>
      </c>
      <c r="G80" t="s">
        <v>942</v>
      </c>
      <c r="H80">
        <v>2</v>
      </c>
      <c r="I80">
        <v>1</v>
      </c>
      <c r="J80" s="248">
        <v>95166</v>
      </c>
      <c r="K80" s="248">
        <v>19826.25</v>
      </c>
      <c r="L80" s="248">
        <v>75339.75</v>
      </c>
      <c r="M80" s="248">
        <v>1321.75</v>
      </c>
      <c r="N80" s="249">
        <v>36342</v>
      </c>
      <c r="O80" s="249">
        <v>38533</v>
      </c>
    </row>
    <row r="81" spans="1:15">
      <c r="A81" t="s">
        <v>890</v>
      </c>
      <c r="B81">
        <v>61</v>
      </c>
      <c r="C81">
        <v>610</v>
      </c>
      <c r="D81">
        <v>4254</v>
      </c>
      <c r="E81" t="s">
        <v>934</v>
      </c>
      <c r="F81" t="s">
        <v>890</v>
      </c>
      <c r="G81" t="s">
        <v>940</v>
      </c>
      <c r="H81">
        <v>2</v>
      </c>
      <c r="I81">
        <v>1</v>
      </c>
      <c r="J81" s="248">
        <v>81040</v>
      </c>
      <c r="K81" s="248">
        <v>12381.11</v>
      </c>
      <c r="L81" s="248">
        <v>68658.89</v>
      </c>
      <c r="M81" s="248">
        <v>1125.56</v>
      </c>
      <c r="N81" s="249">
        <v>36479</v>
      </c>
      <c r="O81" s="249">
        <v>38670</v>
      </c>
    </row>
    <row r="82" spans="1:15">
      <c r="A82" t="s">
        <v>162</v>
      </c>
      <c r="B82">
        <v>81</v>
      </c>
      <c r="C82">
        <v>810</v>
      </c>
      <c r="D82">
        <v>4273</v>
      </c>
      <c r="E82" t="s">
        <v>936</v>
      </c>
      <c r="F82" t="s">
        <v>890</v>
      </c>
      <c r="G82" t="s">
        <v>940</v>
      </c>
      <c r="H82">
        <v>2</v>
      </c>
      <c r="I82">
        <v>1</v>
      </c>
      <c r="J82" s="248">
        <v>289818</v>
      </c>
      <c r="K82" s="248">
        <v>16101</v>
      </c>
      <c r="L82" s="248">
        <v>273717</v>
      </c>
      <c r="M82" s="248">
        <v>4025.25</v>
      </c>
      <c r="N82" s="249">
        <v>36707</v>
      </c>
      <c r="O82" s="249">
        <v>38897</v>
      </c>
    </row>
    <row r="83" spans="1:15">
      <c r="A83" t="s">
        <v>162</v>
      </c>
      <c r="B83">
        <v>81</v>
      </c>
      <c r="C83">
        <v>812</v>
      </c>
      <c r="D83">
        <v>4274</v>
      </c>
      <c r="E83" t="s">
        <v>937</v>
      </c>
      <c r="F83" t="s">
        <v>890</v>
      </c>
      <c r="G83" t="s">
        <v>940</v>
      </c>
      <c r="H83">
        <v>2</v>
      </c>
      <c r="I83">
        <v>1</v>
      </c>
      <c r="J83" s="248">
        <v>375900</v>
      </c>
      <c r="K83" s="248">
        <v>20883.330000000002</v>
      </c>
      <c r="L83" s="248">
        <v>355016.67</v>
      </c>
      <c r="M83" s="248">
        <v>5220.83</v>
      </c>
      <c r="N83" s="249">
        <v>36707</v>
      </c>
      <c r="O83" s="249">
        <v>38897</v>
      </c>
    </row>
    <row r="84" spans="1:15">
      <c r="A84" t="s">
        <v>162</v>
      </c>
      <c r="B84">
        <v>81</v>
      </c>
      <c r="C84">
        <v>810</v>
      </c>
      <c r="D84">
        <v>4275</v>
      </c>
      <c r="E84" t="s">
        <v>938</v>
      </c>
      <c r="F84" t="s">
        <v>890</v>
      </c>
      <c r="G84" t="s">
        <v>940</v>
      </c>
      <c r="H84">
        <v>2</v>
      </c>
      <c r="I84">
        <v>1</v>
      </c>
      <c r="J84" s="248">
        <v>325500</v>
      </c>
      <c r="K84" s="248">
        <v>18083.330000000002</v>
      </c>
      <c r="L84" s="248">
        <v>307416.67</v>
      </c>
      <c r="M84" s="248">
        <v>4520.83</v>
      </c>
      <c r="N84" s="249">
        <v>36707</v>
      </c>
      <c r="O84" s="249">
        <v>38897</v>
      </c>
    </row>
    <row r="85" spans="1:15">
      <c r="A85" t="s">
        <v>162</v>
      </c>
      <c r="B85">
        <v>92</v>
      </c>
      <c r="C85">
        <v>920</v>
      </c>
      <c r="D85">
        <v>4279</v>
      </c>
      <c r="E85" t="s">
        <v>907</v>
      </c>
      <c r="F85" t="s">
        <v>890</v>
      </c>
      <c r="G85" t="s">
        <v>944</v>
      </c>
      <c r="H85">
        <v>1</v>
      </c>
      <c r="I85">
        <v>1</v>
      </c>
      <c r="J85" s="248">
        <v>152000</v>
      </c>
      <c r="K85" s="248">
        <v>9500</v>
      </c>
      <c r="L85" s="248">
        <v>142500</v>
      </c>
      <c r="M85" s="248">
        <v>3166.67</v>
      </c>
      <c r="N85" s="249">
        <v>36737</v>
      </c>
      <c r="O85" s="249">
        <v>38197</v>
      </c>
    </row>
    <row r="86" spans="1:15">
      <c r="A86" t="s">
        <v>882</v>
      </c>
      <c r="B86">
        <v>92</v>
      </c>
      <c r="C86">
        <v>925</v>
      </c>
      <c r="D86">
        <v>3761</v>
      </c>
      <c r="E86" t="s">
        <v>953</v>
      </c>
      <c r="F86" t="s">
        <v>954</v>
      </c>
      <c r="G86" t="s">
        <v>955</v>
      </c>
      <c r="H86">
        <v>1</v>
      </c>
      <c r="I86">
        <v>2</v>
      </c>
      <c r="J86" s="248">
        <v>14710</v>
      </c>
      <c r="K86" s="248">
        <v>14710</v>
      </c>
      <c r="L86">
        <v>0</v>
      </c>
      <c r="M86">
        <v>0</v>
      </c>
      <c r="N86" s="249">
        <v>34043</v>
      </c>
      <c r="O86" s="249">
        <v>35503</v>
      </c>
    </row>
    <row r="87" spans="1:15">
      <c r="A87" t="s">
        <v>170</v>
      </c>
      <c r="B87">
        <v>94</v>
      </c>
      <c r="C87">
        <v>944</v>
      </c>
      <c r="D87">
        <v>3852</v>
      </c>
      <c r="E87" t="s">
        <v>956</v>
      </c>
      <c r="F87" t="s">
        <v>954</v>
      </c>
      <c r="G87" t="s">
        <v>955</v>
      </c>
      <c r="H87">
        <v>1</v>
      </c>
      <c r="I87">
        <v>1</v>
      </c>
      <c r="J87" s="248">
        <v>60400</v>
      </c>
      <c r="K87" s="248">
        <v>60400</v>
      </c>
      <c r="L87">
        <v>0</v>
      </c>
      <c r="M87">
        <v>0</v>
      </c>
      <c r="N87" s="249">
        <v>34303</v>
      </c>
      <c r="O87" s="249">
        <v>35763</v>
      </c>
    </row>
    <row r="88" spans="1:15">
      <c r="A88" t="s">
        <v>170</v>
      </c>
      <c r="B88">
        <v>93</v>
      </c>
      <c r="C88">
        <v>930</v>
      </c>
      <c r="D88">
        <v>3917</v>
      </c>
      <c r="E88" t="s">
        <v>889</v>
      </c>
      <c r="F88" t="s">
        <v>954</v>
      </c>
      <c r="G88" t="s">
        <v>955</v>
      </c>
      <c r="H88">
        <v>2</v>
      </c>
      <c r="I88">
        <v>1</v>
      </c>
      <c r="J88" s="248">
        <v>54213</v>
      </c>
      <c r="K88" s="248">
        <v>42353.91</v>
      </c>
      <c r="L88" s="248">
        <v>11859.09</v>
      </c>
      <c r="M88">
        <v>564.72</v>
      </c>
      <c r="N88" s="249">
        <v>34516</v>
      </c>
      <c r="O88" s="249">
        <v>37437</v>
      </c>
    </row>
    <row r="89" spans="1:15">
      <c r="A89" t="s">
        <v>170</v>
      </c>
      <c r="B89">
        <v>93</v>
      </c>
      <c r="C89">
        <v>930</v>
      </c>
      <c r="D89">
        <v>3921</v>
      </c>
      <c r="E89" t="s">
        <v>914</v>
      </c>
      <c r="F89" t="s">
        <v>954</v>
      </c>
      <c r="G89" t="s">
        <v>955</v>
      </c>
      <c r="H89">
        <v>2</v>
      </c>
      <c r="I89">
        <v>1</v>
      </c>
      <c r="J89" s="248">
        <v>16915</v>
      </c>
      <c r="K89" s="248">
        <v>13214.84</v>
      </c>
      <c r="L89" s="248">
        <v>3700.16</v>
      </c>
      <c r="M89">
        <v>176.2</v>
      </c>
      <c r="N89" s="249">
        <v>34516</v>
      </c>
      <c r="O89" s="249">
        <v>37437</v>
      </c>
    </row>
    <row r="90" spans="1:15">
      <c r="A90" t="s">
        <v>170</v>
      </c>
      <c r="B90">
        <v>93</v>
      </c>
      <c r="C90">
        <v>930</v>
      </c>
      <c r="D90">
        <v>3922</v>
      </c>
      <c r="E90" t="s">
        <v>914</v>
      </c>
      <c r="F90" t="s">
        <v>954</v>
      </c>
      <c r="G90" t="s">
        <v>957</v>
      </c>
      <c r="H90">
        <v>2</v>
      </c>
      <c r="I90">
        <v>1</v>
      </c>
      <c r="J90" s="248">
        <v>16915</v>
      </c>
      <c r="K90" s="248">
        <v>13214.84</v>
      </c>
      <c r="L90" s="248">
        <v>3700.16</v>
      </c>
      <c r="M90">
        <v>176.2</v>
      </c>
      <c r="N90" s="249">
        <v>34516</v>
      </c>
      <c r="O90" s="249">
        <v>37437</v>
      </c>
    </row>
    <row r="91" spans="1:15">
      <c r="A91" t="s">
        <v>170</v>
      </c>
      <c r="B91">
        <v>97</v>
      </c>
      <c r="C91">
        <v>975</v>
      </c>
      <c r="D91">
        <v>3976</v>
      </c>
      <c r="E91" t="s">
        <v>958</v>
      </c>
      <c r="F91" t="s">
        <v>954</v>
      </c>
      <c r="G91" t="s">
        <v>959</v>
      </c>
      <c r="H91">
        <v>1</v>
      </c>
      <c r="I91">
        <v>2</v>
      </c>
      <c r="J91" s="248">
        <v>25900</v>
      </c>
      <c r="K91" s="248">
        <v>25900</v>
      </c>
      <c r="L91">
        <v>0</v>
      </c>
      <c r="M91">
        <v>0</v>
      </c>
      <c r="N91" s="249">
        <v>34790</v>
      </c>
      <c r="O91" s="249">
        <v>36250</v>
      </c>
    </row>
    <row r="92" spans="1:15">
      <c r="A92" t="s">
        <v>162</v>
      </c>
      <c r="B92">
        <v>10</v>
      </c>
      <c r="C92">
        <v>101</v>
      </c>
      <c r="D92">
        <v>3991</v>
      </c>
      <c r="E92" t="s">
        <v>960</v>
      </c>
      <c r="F92" t="s">
        <v>954</v>
      </c>
      <c r="G92" t="s">
        <v>961</v>
      </c>
      <c r="H92">
        <v>2</v>
      </c>
      <c r="I92">
        <v>2</v>
      </c>
      <c r="J92" s="248">
        <v>8550</v>
      </c>
      <c r="K92" s="248">
        <v>5700</v>
      </c>
      <c r="L92" s="248">
        <v>2850</v>
      </c>
      <c r="M92">
        <v>89.06</v>
      </c>
      <c r="N92" s="249">
        <v>34851</v>
      </c>
      <c r="O92" s="249">
        <v>37772</v>
      </c>
    </row>
    <row r="93" spans="1:15">
      <c r="A93" t="s">
        <v>882</v>
      </c>
      <c r="B93">
        <v>92</v>
      </c>
      <c r="C93">
        <v>925</v>
      </c>
      <c r="D93">
        <v>4122</v>
      </c>
      <c r="E93" t="s">
        <v>962</v>
      </c>
      <c r="F93" t="s">
        <v>954</v>
      </c>
      <c r="G93" t="s">
        <v>955</v>
      </c>
      <c r="H93">
        <v>1</v>
      </c>
      <c r="I93">
        <v>1</v>
      </c>
      <c r="J93" s="248">
        <v>15180</v>
      </c>
      <c r="K93" s="248">
        <v>15180</v>
      </c>
      <c r="L93">
        <v>0</v>
      </c>
      <c r="M93">
        <v>0</v>
      </c>
      <c r="N93" s="249">
        <v>35184</v>
      </c>
      <c r="O93" s="249">
        <v>36644</v>
      </c>
    </row>
    <row r="94" spans="1:15">
      <c r="A94" t="s">
        <v>162</v>
      </c>
      <c r="B94">
        <v>28</v>
      </c>
      <c r="C94">
        <v>285</v>
      </c>
      <c r="D94">
        <v>4140</v>
      </c>
      <c r="E94" t="s">
        <v>963</v>
      </c>
      <c r="F94" t="s">
        <v>954</v>
      </c>
      <c r="G94" t="s">
        <v>959</v>
      </c>
      <c r="H94">
        <v>1</v>
      </c>
      <c r="I94">
        <v>2</v>
      </c>
      <c r="J94" s="248">
        <v>72951</v>
      </c>
      <c r="K94" s="248">
        <v>72951</v>
      </c>
      <c r="L94">
        <v>0</v>
      </c>
      <c r="M94">
        <v>0</v>
      </c>
      <c r="N94" s="249">
        <v>35304</v>
      </c>
      <c r="O94" s="249">
        <v>36764</v>
      </c>
    </row>
    <row r="95" spans="1:15">
      <c r="A95" t="s">
        <v>162</v>
      </c>
      <c r="B95">
        <v>73</v>
      </c>
      <c r="C95">
        <v>732</v>
      </c>
      <c r="D95">
        <v>4156</v>
      </c>
      <c r="E95" t="s">
        <v>900</v>
      </c>
      <c r="F95" t="s">
        <v>954</v>
      </c>
      <c r="G95" t="s">
        <v>959</v>
      </c>
      <c r="H95">
        <v>3</v>
      </c>
      <c r="I95">
        <v>2</v>
      </c>
      <c r="J95" s="248">
        <v>24156</v>
      </c>
      <c r="K95" s="248">
        <v>6441.6</v>
      </c>
      <c r="L95" s="248">
        <v>17714.400000000001</v>
      </c>
      <c r="M95">
        <v>134.19999999999999</v>
      </c>
      <c r="N95" s="249">
        <v>35352</v>
      </c>
      <c r="O95" s="249">
        <v>40830</v>
      </c>
    </row>
    <row r="96" spans="1:15">
      <c r="A96" t="s">
        <v>162</v>
      </c>
      <c r="B96">
        <v>73</v>
      </c>
      <c r="C96">
        <v>732</v>
      </c>
      <c r="D96">
        <v>4170</v>
      </c>
      <c r="E96" t="s">
        <v>900</v>
      </c>
      <c r="F96" t="s">
        <v>954</v>
      </c>
      <c r="G96" t="s">
        <v>959</v>
      </c>
      <c r="H96">
        <v>3</v>
      </c>
      <c r="I96">
        <v>2</v>
      </c>
      <c r="J96" s="248">
        <v>24163</v>
      </c>
      <c r="K96" s="248">
        <v>6040.75</v>
      </c>
      <c r="L96" s="248">
        <v>18122.25</v>
      </c>
      <c r="M96">
        <v>134.24</v>
      </c>
      <c r="N96" s="249">
        <v>35436</v>
      </c>
      <c r="O96" s="249">
        <v>40914</v>
      </c>
    </row>
    <row r="97" spans="1:15">
      <c r="A97" t="s">
        <v>162</v>
      </c>
      <c r="B97">
        <v>75</v>
      </c>
      <c r="C97">
        <v>758</v>
      </c>
      <c r="D97">
        <v>4176</v>
      </c>
      <c r="E97" t="s">
        <v>964</v>
      </c>
      <c r="F97" t="s">
        <v>954</v>
      </c>
      <c r="G97" t="s">
        <v>957</v>
      </c>
      <c r="H97">
        <v>1</v>
      </c>
      <c r="I97">
        <v>2</v>
      </c>
      <c r="J97" s="248">
        <v>316580</v>
      </c>
      <c r="K97" s="248">
        <v>290198.33</v>
      </c>
      <c r="L97" s="248">
        <v>26381.67</v>
      </c>
      <c r="M97" s="248">
        <v>6595.42</v>
      </c>
      <c r="N97" s="249">
        <v>35462</v>
      </c>
      <c r="O97" s="249">
        <v>36922</v>
      </c>
    </row>
    <row r="98" spans="1:15">
      <c r="A98" t="s">
        <v>890</v>
      </c>
      <c r="B98">
        <v>61</v>
      </c>
      <c r="C98">
        <v>610</v>
      </c>
      <c r="D98">
        <v>4195</v>
      </c>
      <c r="E98" t="s">
        <v>928</v>
      </c>
      <c r="F98" t="s">
        <v>954</v>
      </c>
      <c r="G98" t="s">
        <v>957</v>
      </c>
      <c r="H98">
        <v>2</v>
      </c>
      <c r="I98">
        <v>2</v>
      </c>
      <c r="J98" s="248">
        <v>586517</v>
      </c>
      <c r="K98" s="248">
        <v>256601.19</v>
      </c>
      <c r="L98" s="248">
        <v>329915.81</v>
      </c>
      <c r="M98" s="248">
        <v>6109.55</v>
      </c>
      <c r="N98" s="249">
        <v>35550</v>
      </c>
      <c r="O98" s="249">
        <v>38471</v>
      </c>
    </row>
    <row r="99" spans="1:15">
      <c r="A99" t="s">
        <v>882</v>
      </c>
      <c r="B99">
        <v>92</v>
      </c>
      <c r="C99">
        <v>920</v>
      </c>
      <c r="D99">
        <v>4211</v>
      </c>
      <c r="E99" t="s">
        <v>965</v>
      </c>
      <c r="F99" t="s">
        <v>954</v>
      </c>
      <c r="G99" t="s">
        <v>955</v>
      </c>
      <c r="H99">
        <v>1</v>
      </c>
      <c r="I99">
        <v>2</v>
      </c>
      <c r="J99" s="248">
        <v>32010</v>
      </c>
      <c r="K99" s="248">
        <v>24674.38</v>
      </c>
      <c r="L99" s="248">
        <v>7335.63</v>
      </c>
      <c r="M99">
        <v>666.88</v>
      </c>
      <c r="N99" s="249">
        <v>35642</v>
      </c>
      <c r="O99" s="249">
        <v>37102</v>
      </c>
    </row>
    <row r="100" spans="1:15">
      <c r="A100" t="s">
        <v>882</v>
      </c>
      <c r="B100">
        <v>92</v>
      </c>
      <c r="C100">
        <v>920</v>
      </c>
      <c r="D100">
        <v>4228</v>
      </c>
      <c r="E100" t="s">
        <v>902</v>
      </c>
      <c r="F100" t="s">
        <v>954</v>
      </c>
      <c r="G100" t="s">
        <v>955</v>
      </c>
      <c r="H100">
        <v>1</v>
      </c>
      <c r="I100">
        <v>2</v>
      </c>
      <c r="J100" s="248">
        <v>32800</v>
      </c>
      <c r="K100" s="248">
        <v>25966.67</v>
      </c>
      <c r="L100" s="248">
        <v>6833.33</v>
      </c>
      <c r="M100">
        <v>683.33</v>
      </c>
      <c r="N100" s="249">
        <v>35668</v>
      </c>
      <c r="O100" s="249">
        <v>37128</v>
      </c>
    </row>
    <row r="101" spans="1:15">
      <c r="A101" t="s">
        <v>890</v>
      </c>
      <c r="B101">
        <v>34</v>
      </c>
      <c r="C101">
        <v>342</v>
      </c>
      <c r="D101">
        <v>4232</v>
      </c>
      <c r="E101" t="s">
        <v>966</v>
      </c>
      <c r="F101" t="s">
        <v>954</v>
      </c>
      <c r="G101" t="s">
        <v>961</v>
      </c>
      <c r="H101">
        <v>2</v>
      </c>
      <c r="I101">
        <v>1</v>
      </c>
      <c r="J101" s="248">
        <v>99302</v>
      </c>
      <c r="K101" s="248">
        <v>38272.65</v>
      </c>
      <c r="L101" s="248">
        <v>61029.35</v>
      </c>
      <c r="M101" s="248">
        <v>1034.4000000000001</v>
      </c>
      <c r="N101" s="249">
        <v>35674</v>
      </c>
      <c r="O101" s="249">
        <v>38595</v>
      </c>
    </row>
    <row r="102" spans="1:15">
      <c r="A102" t="s">
        <v>162</v>
      </c>
      <c r="B102">
        <v>72</v>
      </c>
      <c r="C102">
        <v>721</v>
      </c>
      <c r="D102">
        <v>4241</v>
      </c>
      <c r="E102" t="s">
        <v>950</v>
      </c>
      <c r="F102" t="s">
        <v>954</v>
      </c>
      <c r="G102" t="s">
        <v>957</v>
      </c>
      <c r="H102">
        <v>3</v>
      </c>
      <c r="I102">
        <v>1</v>
      </c>
      <c r="J102" s="248">
        <v>65000</v>
      </c>
      <c r="K102" s="248">
        <v>9027.7800000000007</v>
      </c>
      <c r="L102" s="248">
        <v>55972.22</v>
      </c>
      <c r="M102">
        <v>361.11</v>
      </c>
      <c r="N102" s="249">
        <v>36041</v>
      </c>
      <c r="O102" s="249">
        <v>41519</v>
      </c>
    </row>
    <row r="103" spans="1:15">
      <c r="A103" t="s">
        <v>890</v>
      </c>
      <c r="B103">
        <v>60</v>
      </c>
      <c r="C103">
        <v>600</v>
      </c>
      <c r="D103">
        <v>4252</v>
      </c>
      <c r="E103" t="s">
        <v>952</v>
      </c>
      <c r="F103" t="s">
        <v>954</v>
      </c>
      <c r="G103" t="s">
        <v>959</v>
      </c>
      <c r="H103">
        <v>2</v>
      </c>
      <c r="I103">
        <v>1</v>
      </c>
      <c r="J103" s="248">
        <v>95166</v>
      </c>
      <c r="K103" s="248">
        <v>19826.25</v>
      </c>
      <c r="L103" s="248">
        <v>75339.75</v>
      </c>
      <c r="M103" s="248">
        <v>1321.75</v>
      </c>
      <c r="N103" s="249">
        <v>36342</v>
      </c>
      <c r="O103" s="249">
        <v>38533</v>
      </c>
    </row>
    <row r="104" spans="1:15">
      <c r="A104" t="s">
        <v>890</v>
      </c>
      <c r="B104">
        <v>61</v>
      </c>
      <c r="C104">
        <v>614</v>
      </c>
      <c r="D104">
        <v>4261</v>
      </c>
      <c r="E104" t="s">
        <v>967</v>
      </c>
      <c r="F104" t="s">
        <v>954</v>
      </c>
      <c r="G104" t="s">
        <v>959</v>
      </c>
      <c r="H104">
        <v>2</v>
      </c>
      <c r="I104">
        <v>1</v>
      </c>
      <c r="J104" s="248">
        <v>299767</v>
      </c>
      <c r="K104" s="248">
        <v>24980.58</v>
      </c>
      <c r="L104" s="248">
        <v>274786.42</v>
      </c>
      <c r="M104" s="248">
        <v>4163.43</v>
      </c>
      <c r="N104" s="249">
        <v>36646</v>
      </c>
      <c r="O104" s="249">
        <v>38836</v>
      </c>
    </row>
    <row r="105" spans="1:15">
      <c r="A105" t="s">
        <v>890</v>
      </c>
      <c r="B105">
        <v>65</v>
      </c>
      <c r="C105">
        <v>650</v>
      </c>
      <c r="D105">
        <v>4276</v>
      </c>
      <c r="E105" t="s">
        <v>968</v>
      </c>
      <c r="F105" t="s">
        <v>954</v>
      </c>
      <c r="G105" t="s">
        <v>961</v>
      </c>
      <c r="H105">
        <v>2</v>
      </c>
      <c r="I105">
        <v>1</v>
      </c>
      <c r="J105" s="248">
        <v>65444</v>
      </c>
      <c r="K105" s="248">
        <v>3635.78</v>
      </c>
      <c r="L105" s="248">
        <v>61808.22</v>
      </c>
      <c r="M105">
        <v>908.94</v>
      </c>
      <c r="N105" s="249">
        <v>36707</v>
      </c>
      <c r="O105" s="249">
        <v>38897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D11"/>
  <sheetViews>
    <sheetView zoomScale="120" workbookViewId="0">
      <selection activeCell="B5" sqref="B5"/>
    </sheetView>
  </sheetViews>
  <sheetFormatPr defaultColWidth="8.85546875" defaultRowHeight="12.75"/>
  <cols>
    <col min="1" max="4" width="18.85546875" style="2" customWidth="1"/>
    <col min="5" max="16384" width="8.85546875" style="2"/>
  </cols>
  <sheetData>
    <row r="1" spans="1:4" ht="18">
      <c r="A1" s="1" t="s">
        <v>0</v>
      </c>
    </row>
    <row r="4" spans="1:4" ht="19.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v>5000</v>
      </c>
      <c r="C5" s="7">
        <v>10</v>
      </c>
      <c r="D5" s="7"/>
    </row>
    <row r="6" spans="1:4" ht="18.75">
      <c r="A6" s="8" t="s">
        <v>6</v>
      </c>
      <c r="B6" s="9">
        <v>500</v>
      </c>
      <c r="C6" s="9">
        <v>280</v>
      </c>
      <c r="D6" s="9"/>
    </row>
    <row r="7" spans="1:4" ht="18.75">
      <c r="A7" s="8" t="s">
        <v>7</v>
      </c>
      <c r="B7" s="9">
        <v>100</v>
      </c>
      <c r="C7" s="9">
        <v>180</v>
      </c>
      <c r="D7" s="9"/>
    </row>
    <row r="8" spans="1:4" ht="18.75">
      <c r="A8" s="8" t="s">
        <v>8</v>
      </c>
      <c r="B8" s="9">
        <v>30</v>
      </c>
      <c r="C8" s="9">
        <v>200</v>
      </c>
      <c r="D8" s="9"/>
    </row>
    <row r="9" spans="1:4" ht="18.75">
      <c r="A9" s="8" t="s">
        <v>9</v>
      </c>
      <c r="B9" s="9">
        <v>0</v>
      </c>
      <c r="C9" s="9">
        <v>300</v>
      </c>
      <c r="D9" s="9"/>
    </row>
    <row r="10" spans="1:4" ht="18.75">
      <c r="A10" s="8" t="s">
        <v>10</v>
      </c>
      <c r="B10" s="9">
        <v>40</v>
      </c>
      <c r="C10" s="9">
        <v>25</v>
      </c>
      <c r="D10" s="9"/>
    </row>
    <row r="11" spans="1:4" ht="18.75">
      <c r="A11" s="10" t="s">
        <v>4</v>
      </c>
      <c r="B11" s="9"/>
      <c r="C11" s="9"/>
      <c r="D11" s="9"/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D11"/>
  <sheetViews>
    <sheetView zoomScale="120" workbookViewId="0">
      <selection activeCell="B5" sqref="B5"/>
    </sheetView>
  </sheetViews>
  <sheetFormatPr defaultColWidth="8.85546875" defaultRowHeight="12.75"/>
  <cols>
    <col min="1" max="4" width="18.85546875" style="2" customWidth="1"/>
    <col min="5" max="16384" width="8.85546875" style="2"/>
  </cols>
  <sheetData>
    <row r="1" spans="1:4" ht="18">
      <c r="A1" s="1" t="s">
        <v>0</v>
      </c>
    </row>
    <row r="4" spans="1:4" ht="19.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v>5000</v>
      </c>
      <c r="C5" s="7">
        <v>10</v>
      </c>
      <c r="D5" s="7"/>
    </row>
    <row r="6" spans="1:4" ht="18.75">
      <c r="A6" s="8" t="s">
        <v>6</v>
      </c>
      <c r="B6" s="9">
        <v>500</v>
      </c>
      <c r="C6" s="9">
        <v>280</v>
      </c>
      <c r="D6" s="9"/>
    </row>
    <row r="7" spans="1:4" ht="18.75">
      <c r="A7" s="8" t="s">
        <v>7</v>
      </c>
      <c r="B7" s="9">
        <v>100</v>
      </c>
      <c r="C7" s="9">
        <v>180</v>
      </c>
      <c r="D7" s="9"/>
    </row>
    <row r="8" spans="1:4" ht="18.75">
      <c r="A8" s="8" t="s">
        <v>8</v>
      </c>
      <c r="B8" s="9">
        <v>30</v>
      </c>
      <c r="C8" s="9">
        <v>200</v>
      </c>
      <c r="D8" s="9"/>
    </row>
    <row r="9" spans="1:4" ht="18.75">
      <c r="A9" s="8" t="s">
        <v>9</v>
      </c>
      <c r="B9" s="9">
        <v>0</v>
      </c>
      <c r="C9" s="9">
        <v>300</v>
      </c>
      <c r="D9" s="9"/>
    </row>
    <row r="10" spans="1:4" ht="18.75">
      <c r="A10" s="8" t="s">
        <v>10</v>
      </c>
      <c r="B10" s="9">
        <v>40</v>
      </c>
      <c r="C10" s="9">
        <v>25</v>
      </c>
      <c r="D10" s="9"/>
    </row>
    <row r="11" spans="1:4" ht="18.75">
      <c r="A11" s="10" t="s">
        <v>4</v>
      </c>
      <c r="B11" s="9"/>
      <c r="C11" s="9"/>
      <c r="D11" s="9"/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D11"/>
  <sheetViews>
    <sheetView zoomScale="120" workbookViewId="0">
      <selection activeCell="C25" sqref="C25"/>
    </sheetView>
  </sheetViews>
  <sheetFormatPr defaultColWidth="8.85546875" defaultRowHeight="12.75"/>
  <cols>
    <col min="1" max="4" width="20.28515625" style="2" customWidth="1"/>
    <col min="5" max="16384" width="8.85546875" style="2"/>
  </cols>
  <sheetData>
    <row r="1" spans="1:4" ht="18">
      <c r="A1" s="1" t="s">
        <v>12</v>
      </c>
    </row>
    <row r="4" spans="1:4" ht="19.5" thickBot="1">
      <c r="A4" s="3" t="s">
        <v>1</v>
      </c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v>56</v>
      </c>
      <c r="C5" s="7">
        <v>101</v>
      </c>
      <c r="D5" s="7"/>
    </row>
    <row r="6" spans="1:4" ht="18.75">
      <c r="A6" s="8" t="s">
        <v>6</v>
      </c>
      <c r="B6" s="9">
        <v>25</v>
      </c>
      <c r="C6" s="9">
        <v>330</v>
      </c>
      <c r="D6" s="9"/>
    </row>
    <row r="7" spans="1:4" ht="18.75">
      <c r="A7" s="8" t="s">
        <v>7</v>
      </c>
      <c r="B7" s="9">
        <v>44</v>
      </c>
      <c r="C7" s="9">
        <v>350</v>
      </c>
      <c r="D7" s="9"/>
    </row>
    <row r="8" spans="1:4" ht="18.75">
      <c r="A8" s="8" t="s">
        <v>8</v>
      </c>
      <c r="B8" s="9">
        <v>5</v>
      </c>
      <c r="C8" s="9">
        <v>240</v>
      </c>
      <c r="D8" s="9"/>
    </row>
    <row r="9" spans="1:4" ht="18.75">
      <c r="A9" s="8" t="s">
        <v>9</v>
      </c>
      <c r="B9" s="9">
        <v>0</v>
      </c>
      <c r="C9" s="9">
        <v>330</v>
      </c>
      <c r="D9" s="9"/>
    </row>
    <row r="10" spans="1:4" ht="18.75">
      <c r="A10" s="8" t="s">
        <v>10</v>
      </c>
      <c r="B10" s="9">
        <v>0</v>
      </c>
      <c r="C10" s="9">
        <v>5</v>
      </c>
      <c r="D10" s="9"/>
    </row>
    <row r="11" spans="1:4" ht="18.75">
      <c r="A11" s="10" t="s">
        <v>4</v>
      </c>
      <c r="B11" s="9"/>
      <c r="C11" s="9"/>
      <c r="D11" s="9"/>
    </row>
  </sheetData>
  <phoneticPr fontId="6" type="noConversion"/>
  <pageMargins left="0.75" right="0.75" top="1" bottom="1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D11"/>
  <sheetViews>
    <sheetView zoomScale="120" workbookViewId="0">
      <selection activeCell="B18" sqref="B18"/>
    </sheetView>
  </sheetViews>
  <sheetFormatPr defaultColWidth="8.85546875" defaultRowHeight="12.75"/>
  <cols>
    <col min="1" max="4" width="24.140625" style="2" customWidth="1"/>
    <col min="5" max="16384" width="8.85546875" style="2"/>
  </cols>
  <sheetData>
    <row r="1" spans="1:4" ht="18">
      <c r="A1" s="1" t="s">
        <v>981</v>
      </c>
    </row>
    <row r="4" spans="1:4" ht="19.5" thickBot="1">
      <c r="A4" s="3"/>
      <c r="B4" s="4" t="s">
        <v>2</v>
      </c>
      <c r="C4" s="4" t="s">
        <v>3</v>
      </c>
      <c r="D4" s="5" t="s">
        <v>4</v>
      </c>
    </row>
    <row r="5" spans="1:4" ht="19.5" thickTop="1">
      <c r="A5" s="6" t="s">
        <v>5</v>
      </c>
      <c r="B5" s="7">
        <f>SUM('1999:2012'!B5)</f>
        <v>15191</v>
      </c>
      <c r="C5" s="7">
        <f>SUM('1999:2012'!C5)</f>
        <v>230</v>
      </c>
      <c r="D5" s="7"/>
    </row>
    <row r="6" spans="1:4" ht="18.75">
      <c r="A6" s="8" t="s">
        <v>6</v>
      </c>
      <c r="B6" s="7">
        <f>SUM('1999:2012'!B6)</f>
        <v>1613</v>
      </c>
      <c r="C6" s="7">
        <f>SUM('1999:2012'!C6)</f>
        <v>1520</v>
      </c>
      <c r="D6" s="9"/>
    </row>
    <row r="7" spans="1:4" ht="18.75">
      <c r="A7" s="8" t="s">
        <v>7</v>
      </c>
      <c r="B7" s="7">
        <f>SUM('1999:2012'!B7)</f>
        <v>379</v>
      </c>
      <c r="C7" s="7">
        <f>SUM('1999:2012'!C7)</f>
        <v>1210</v>
      </c>
      <c r="D7" s="9"/>
    </row>
    <row r="8" spans="1:4" ht="18.75">
      <c r="A8" s="8" t="s">
        <v>8</v>
      </c>
      <c r="B8" s="7">
        <f>SUM('1999:2012'!B8)</f>
        <v>139</v>
      </c>
      <c r="C8" s="7">
        <f>SUM('1999:2012'!C8)</f>
        <v>1440</v>
      </c>
      <c r="D8" s="9"/>
    </row>
    <row r="9" spans="1:4" ht="18.75">
      <c r="A9" s="8" t="s">
        <v>9</v>
      </c>
      <c r="B9" s="7">
        <f>SUM('1999:2012'!B9)</f>
        <v>25</v>
      </c>
      <c r="C9" s="7">
        <f>SUM('1999:2012'!C9)</f>
        <v>1560</v>
      </c>
      <c r="D9" s="9"/>
    </row>
    <row r="10" spans="1:4" ht="18.75">
      <c r="A10" s="8" t="s">
        <v>10</v>
      </c>
      <c r="B10" s="7">
        <f>SUM('1999:2012'!B10)</f>
        <v>130</v>
      </c>
      <c r="C10" s="7">
        <f>SUM('1999:2012'!C10)</f>
        <v>85</v>
      </c>
      <c r="D10" s="9"/>
    </row>
    <row r="11" spans="1:4" ht="18.75">
      <c r="A11" s="10" t="s">
        <v>4</v>
      </c>
      <c r="B11" s="7"/>
      <c r="C11" s="7"/>
      <c r="D11" s="9"/>
    </row>
  </sheetData>
  <phoneticPr fontId="6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indexed="41"/>
  </sheetPr>
  <dimension ref="C3:I12"/>
  <sheetViews>
    <sheetView zoomScale="115" zoomScaleNormal="115" workbookViewId="0">
      <selection activeCell="D7" sqref="D7"/>
    </sheetView>
  </sheetViews>
  <sheetFormatPr defaultColWidth="9.140625" defaultRowHeight="12.75"/>
  <cols>
    <col min="1" max="1" width="3.7109375" style="252" customWidth="1"/>
    <col min="2" max="2" width="3.140625" style="252" customWidth="1"/>
    <col min="3" max="3" width="9.7109375" style="252" customWidth="1"/>
    <col min="4" max="4" width="9.42578125" style="252" customWidth="1"/>
    <col min="5" max="5" width="10.5703125" style="252" customWidth="1"/>
    <col min="6" max="6" width="9.28515625" style="252" customWidth="1"/>
    <col min="7" max="16384" width="9.140625" style="252"/>
  </cols>
  <sheetData>
    <row r="3" spans="3:9" ht="21.75" customHeight="1">
      <c r="C3" s="250" t="s">
        <v>969</v>
      </c>
      <c r="D3" s="250"/>
      <c r="E3" s="251"/>
    </row>
    <row r="5" spans="3:9" ht="15.75" thickBot="1">
      <c r="C5" s="262" t="s">
        <v>970</v>
      </c>
      <c r="D5" s="263" t="s">
        <v>198</v>
      </c>
      <c r="E5" s="264" t="s">
        <v>197</v>
      </c>
      <c r="F5" s="264" t="s">
        <v>202</v>
      </c>
      <c r="G5" s="264" t="s">
        <v>194</v>
      </c>
      <c r="H5" s="264" t="s">
        <v>201</v>
      </c>
      <c r="I5" s="265" t="s">
        <v>200</v>
      </c>
    </row>
    <row r="6" spans="3:9" ht="15" customHeight="1" thickTop="1">
      <c r="C6" s="257" t="s">
        <v>971</v>
      </c>
      <c r="D6" s="253">
        <v>10000</v>
      </c>
      <c r="E6" s="254">
        <v>134</v>
      </c>
      <c r="F6" s="254">
        <v>208</v>
      </c>
      <c r="G6" s="254">
        <v>273</v>
      </c>
      <c r="H6" s="254">
        <v>820</v>
      </c>
      <c r="I6" s="260">
        <v>1430</v>
      </c>
    </row>
    <row r="7" spans="3:9" ht="15" customHeight="1">
      <c r="C7" s="258" t="s">
        <v>972</v>
      </c>
      <c r="D7" s="255">
        <v>222</v>
      </c>
      <c r="E7" s="256">
        <v>240</v>
      </c>
      <c r="F7" s="256">
        <v>278</v>
      </c>
      <c r="G7" s="256">
        <v>327</v>
      </c>
      <c r="H7" s="256">
        <v>330</v>
      </c>
      <c r="I7" s="261">
        <v>320</v>
      </c>
    </row>
    <row r="8" spans="3:9" ht="15" customHeight="1">
      <c r="C8" s="259" t="s">
        <v>973</v>
      </c>
      <c r="D8" s="255">
        <v>132</v>
      </c>
      <c r="E8" s="256">
        <v>200</v>
      </c>
      <c r="F8" s="256">
        <v>198</v>
      </c>
      <c r="G8" s="256">
        <v>284</v>
      </c>
      <c r="H8" s="256">
        <v>286</v>
      </c>
      <c r="I8" s="261">
        <v>297</v>
      </c>
    </row>
    <row r="9" spans="3:9" ht="15" customHeight="1">
      <c r="C9" s="266" t="s">
        <v>974</v>
      </c>
      <c r="D9" s="267">
        <v>108</v>
      </c>
      <c r="E9" s="268">
        <v>215</v>
      </c>
      <c r="F9" s="268">
        <v>390</v>
      </c>
      <c r="G9" s="268">
        <v>374</v>
      </c>
      <c r="H9" s="268">
        <v>376</v>
      </c>
      <c r="I9" s="269">
        <v>370</v>
      </c>
    </row>
    <row r="12" spans="3:9" ht="20.25" customHeight="1"/>
  </sheetData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&amp;Lstranka&amp;Pz&amp;N&amp;C&amp;A&amp;R&amp;T</oddHeader>
    <oddFooter>&amp;CStrana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indexed="41"/>
  </sheetPr>
  <dimension ref="A1:G11"/>
  <sheetViews>
    <sheetView zoomScale="130" zoomScaleNormal="130" workbookViewId="0">
      <selection activeCell="C25" sqref="C25"/>
    </sheetView>
  </sheetViews>
  <sheetFormatPr defaultColWidth="9.140625" defaultRowHeight="12.75"/>
  <cols>
    <col min="1" max="1" width="9.7109375" style="252" customWidth="1"/>
    <col min="2" max="2" width="9.42578125" style="252" customWidth="1"/>
    <col min="3" max="3" width="10.5703125" style="252" customWidth="1"/>
    <col min="4" max="4" width="9.28515625" style="252" customWidth="1"/>
    <col min="5" max="16384" width="9.140625" style="252"/>
  </cols>
  <sheetData>
    <row r="1" spans="1:7" ht="21.75" customHeight="1">
      <c r="A1" s="250" t="s">
        <v>975</v>
      </c>
      <c r="B1" s="250"/>
      <c r="C1" s="251"/>
    </row>
    <row r="3" spans="1:7" ht="15.75" thickBot="1">
      <c r="A3" s="262" t="s">
        <v>970</v>
      </c>
      <c r="B3" s="263" t="s">
        <v>198</v>
      </c>
      <c r="C3" s="264" t="s">
        <v>197</v>
      </c>
      <c r="D3" s="264" t="s">
        <v>202</v>
      </c>
      <c r="E3" s="264" t="s">
        <v>194</v>
      </c>
      <c r="F3" s="264" t="s">
        <v>201</v>
      </c>
      <c r="G3" s="265" t="s">
        <v>200</v>
      </c>
    </row>
    <row r="4" spans="1:7" ht="15" customHeight="1" thickTop="1">
      <c r="A4" s="270" t="s">
        <v>974</v>
      </c>
      <c r="B4" s="253">
        <v>216</v>
      </c>
      <c r="C4" s="254">
        <v>430</v>
      </c>
      <c r="D4" s="254">
        <v>780</v>
      </c>
      <c r="E4" s="254">
        <v>748</v>
      </c>
      <c r="F4" s="254">
        <v>752</v>
      </c>
      <c r="G4" s="260">
        <v>740</v>
      </c>
    </row>
    <row r="5" spans="1:7" ht="15" customHeight="1">
      <c r="A5" s="271" t="s">
        <v>973</v>
      </c>
      <c r="B5" s="255">
        <v>264</v>
      </c>
      <c r="C5" s="256">
        <v>400</v>
      </c>
      <c r="D5" s="256">
        <v>396</v>
      </c>
      <c r="E5" s="256">
        <v>568</v>
      </c>
      <c r="F5" s="256">
        <v>572</v>
      </c>
      <c r="G5" s="261">
        <v>594</v>
      </c>
    </row>
    <row r="6" spans="1:7" ht="15" customHeight="1">
      <c r="A6" s="259" t="s">
        <v>971</v>
      </c>
      <c r="B6" s="255">
        <v>202</v>
      </c>
      <c r="C6" s="256">
        <v>268</v>
      </c>
      <c r="D6" s="256">
        <v>416</v>
      </c>
      <c r="E6" s="256">
        <v>546</v>
      </c>
      <c r="F6" s="256">
        <v>1640</v>
      </c>
      <c r="G6" s="261">
        <v>2860</v>
      </c>
    </row>
    <row r="7" spans="1:7" ht="15" customHeight="1">
      <c r="A7" s="259" t="s">
        <v>977</v>
      </c>
      <c r="B7" s="267">
        <v>453</v>
      </c>
      <c r="C7" s="268">
        <v>235</v>
      </c>
      <c r="D7" s="268">
        <v>356</v>
      </c>
      <c r="E7" s="268">
        <v>458</v>
      </c>
      <c r="F7" s="268">
        <v>497</v>
      </c>
      <c r="G7" s="269">
        <v>501</v>
      </c>
    </row>
    <row r="8" spans="1:7" ht="15" customHeight="1">
      <c r="A8" s="266" t="s">
        <v>972</v>
      </c>
      <c r="B8" s="267">
        <v>444</v>
      </c>
      <c r="C8" s="268">
        <v>480</v>
      </c>
      <c r="D8" s="268">
        <v>556</v>
      </c>
      <c r="E8" s="268">
        <v>654</v>
      </c>
      <c r="F8" s="268">
        <v>660</v>
      </c>
      <c r="G8" s="269">
        <v>640</v>
      </c>
    </row>
    <row r="11" spans="1:7" ht="20.25" customHeight="1"/>
  </sheetData>
  <sortState ref="A6:G9">
    <sortCondition descending="1" ref="A6"/>
  </sortState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&amp;Lstranka&amp;Pz&amp;N&amp;C&amp;A&amp;R&amp;T</oddHeader>
    <oddFooter>&amp;CStrana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indexed="41"/>
  </sheetPr>
  <dimension ref="M3:U13"/>
  <sheetViews>
    <sheetView topLeftCell="I1" zoomScale="130" zoomScaleNormal="130" workbookViewId="0">
      <selection activeCell="C25" sqref="C25"/>
    </sheetView>
  </sheetViews>
  <sheetFormatPr defaultColWidth="9.140625" defaultRowHeight="12.75"/>
  <cols>
    <col min="1" max="1" width="3.7109375" style="252" customWidth="1"/>
    <col min="2" max="2" width="3.140625" style="252" customWidth="1"/>
    <col min="3" max="12" width="9.140625" style="252"/>
    <col min="13" max="13" width="9.7109375" style="252" customWidth="1"/>
    <col min="14" max="14" width="9.42578125" style="252" customWidth="1"/>
    <col min="15" max="15" width="10.5703125" style="252" customWidth="1"/>
    <col min="16" max="16" width="9.28515625" style="252" customWidth="1"/>
    <col min="17" max="20" width="9.140625" style="252"/>
    <col min="21" max="21" width="11.85546875" style="252" customWidth="1"/>
    <col min="22" max="16384" width="9.140625" style="252"/>
  </cols>
  <sheetData>
    <row r="3" spans="13:21" ht="21.75" customHeight="1">
      <c r="M3" s="250" t="s">
        <v>976</v>
      </c>
      <c r="N3" s="250"/>
      <c r="O3" s="251"/>
    </row>
    <row r="5" spans="13:21" ht="15.75" thickBot="1">
      <c r="M5" s="262" t="s">
        <v>970</v>
      </c>
      <c r="N5" s="264" t="s">
        <v>197</v>
      </c>
      <c r="O5" s="264" t="s">
        <v>202</v>
      </c>
      <c r="P5" s="264" t="s">
        <v>194</v>
      </c>
      <c r="Q5" s="264" t="s">
        <v>201</v>
      </c>
      <c r="R5" s="265" t="s">
        <v>200</v>
      </c>
      <c r="S5" s="274" t="s">
        <v>199</v>
      </c>
      <c r="T5" s="274" t="s">
        <v>195</v>
      </c>
      <c r="U5" s="274" t="s">
        <v>205</v>
      </c>
    </row>
    <row r="6" spans="13:21" ht="15" customHeight="1" thickTop="1">
      <c r="M6" s="257" t="s">
        <v>971</v>
      </c>
      <c r="N6" s="254">
        <v>536</v>
      </c>
      <c r="O6" s="254">
        <v>832</v>
      </c>
      <c r="P6" s="254">
        <v>1092</v>
      </c>
      <c r="Q6" s="254">
        <v>3280</v>
      </c>
      <c r="R6" s="260">
        <v>5720</v>
      </c>
      <c r="S6" s="254">
        <v>8160</v>
      </c>
      <c r="T6" s="254">
        <v>3280</v>
      </c>
      <c r="U6" s="260">
        <v>5720</v>
      </c>
    </row>
    <row r="7" spans="13:21" ht="15" customHeight="1">
      <c r="M7" s="271" t="s">
        <v>977</v>
      </c>
      <c r="N7" s="273">
        <v>956</v>
      </c>
      <c r="O7" s="272">
        <v>1311</v>
      </c>
      <c r="P7" s="273">
        <v>1666</v>
      </c>
      <c r="Q7" s="272">
        <v>2021</v>
      </c>
      <c r="R7" s="273">
        <v>2376</v>
      </c>
      <c r="S7" s="272">
        <v>2731</v>
      </c>
      <c r="T7" s="272">
        <v>2021</v>
      </c>
      <c r="U7" s="273">
        <v>2376</v>
      </c>
    </row>
    <row r="8" spans="13:21" ht="15" customHeight="1">
      <c r="M8" s="258" t="s">
        <v>972</v>
      </c>
      <c r="N8" s="256">
        <v>960</v>
      </c>
      <c r="O8" s="256">
        <v>1112</v>
      </c>
      <c r="P8" s="256">
        <v>1308</v>
      </c>
      <c r="Q8" s="256">
        <v>1320</v>
      </c>
      <c r="R8" s="261">
        <v>1280</v>
      </c>
      <c r="S8" s="256">
        <v>1240</v>
      </c>
      <c r="T8" s="256">
        <v>1320</v>
      </c>
      <c r="U8" s="261">
        <v>1280</v>
      </c>
    </row>
    <row r="9" spans="13:21" ht="15" customHeight="1">
      <c r="M9" s="259" t="s">
        <v>973</v>
      </c>
      <c r="N9" s="256">
        <v>800</v>
      </c>
      <c r="O9" s="256">
        <v>792</v>
      </c>
      <c r="P9" s="256">
        <v>1136</v>
      </c>
      <c r="Q9" s="256">
        <v>1144</v>
      </c>
      <c r="R9" s="261">
        <v>1188</v>
      </c>
      <c r="S9" s="256">
        <v>1232</v>
      </c>
      <c r="T9" s="256">
        <v>1144</v>
      </c>
      <c r="U9" s="261">
        <v>1188</v>
      </c>
    </row>
    <row r="10" spans="13:21" ht="15" customHeight="1">
      <c r="M10" s="266" t="s">
        <v>974</v>
      </c>
      <c r="N10" s="268">
        <v>860</v>
      </c>
      <c r="O10" s="268">
        <v>1560</v>
      </c>
      <c r="P10" s="268">
        <v>1496</v>
      </c>
      <c r="Q10" s="268">
        <v>1504</v>
      </c>
      <c r="R10" s="269">
        <v>1480</v>
      </c>
      <c r="S10" s="268">
        <v>1456</v>
      </c>
      <c r="T10" s="268">
        <v>1504</v>
      </c>
      <c r="U10" s="269">
        <v>1480</v>
      </c>
    </row>
    <row r="13" spans="13:21" ht="20.25" customHeight="1"/>
  </sheetData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&amp;Lstranka&amp;Pz&amp;N&amp;C&amp;A&amp;R&amp;T</oddHeader>
    <oddFooter>&amp;CStrana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C110A4FF5AD641B111766BE1FF3DA2" ma:contentTypeVersion="2" ma:contentTypeDescription="Umožňuje vytvoriť nový dokument." ma:contentTypeScope="" ma:versionID="be64b7dc01cc431375abeaad4e748f28">
  <xsd:schema xmlns:xsd="http://www.w3.org/2001/XMLSchema" xmlns:p="http://schemas.microsoft.com/office/2006/metadata/properties" targetNamespace="http://schemas.microsoft.com/office/2006/metadata/properties" ma:root="true" ma:fieldsID="6057fc225417fa1ccd791bb71babc8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áz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2A9FE6F-B875-4CAA-9114-4A0E054B17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35FB0-3060-4C63-9C28-D5ED806B59A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C55D7B-AA9A-4C11-86DF-0AF2C6A77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22</vt:i4>
      </vt:variant>
      <vt:variant>
        <vt:lpstr>Pomenované rozsahy</vt:lpstr>
      </vt:variant>
      <vt:variant>
        <vt:i4>3</vt:i4>
      </vt:variant>
    </vt:vector>
  </HeadingPairs>
  <TitlesOfParts>
    <vt:vector size="25" baseType="lpstr">
      <vt:lpstr>1999</vt:lpstr>
      <vt:lpstr>2000</vt:lpstr>
      <vt:lpstr>1999 (3)</vt:lpstr>
      <vt:lpstr>1999 (2)</vt:lpstr>
      <vt:lpstr>2012</vt:lpstr>
      <vt:lpstr>1999-2012</vt:lpstr>
      <vt:lpstr>Tovar2001</vt:lpstr>
      <vt:lpstr>Tovar2002</vt:lpstr>
      <vt:lpstr>Tovar2003</vt:lpstr>
      <vt:lpstr>Tovar 2001-2003</vt:lpstr>
      <vt:lpstr>usporiadanie</vt:lpstr>
      <vt:lpstr>CV1</vt:lpstr>
      <vt:lpstr>automatický filter</vt:lpstr>
      <vt:lpstr>CV-filter</vt:lpstr>
      <vt:lpstr>rozšírený filter</vt:lpstr>
      <vt:lpstr>súhrny</vt:lpstr>
      <vt:lpstr>automatický prehľad</vt:lpstr>
      <vt:lpstr>Skupiny</vt:lpstr>
      <vt:lpstr>Hárok1</vt:lpstr>
      <vt:lpstr>Hárok2</vt:lpstr>
      <vt:lpstr>faktury</vt:lpstr>
      <vt:lpstr>zdroj dát</vt:lpstr>
      <vt:lpstr>'rozšírený filter'!Extrahovať</vt:lpstr>
      <vt:lpstr>'CV1'!inline_zeny</vt:lpstr>
      <vt:lpstr>'rozšírený filter'!Kriteria</vt:lpstr>
    </vt:vector>
  </TitlesOfParts>
  <Company>Telegrafia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MOC 1B</cp:lastModifiedBy>
  <dcterms:created xsi:type="dcterms:W3CDTF">2006-02-09T10:31:49Z</dcterms:created>
  <dcterms:modified xsi:type="dcterms:W3CDTF">2018-05-16T12:55:54Z</dcterms:modified>
</cp:coreProperties>
</file>