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kah\Documents\VzC\Excel_cvicenia\"/>
    </mc:Choice>
  </mc:AlternateContent>
  <bookViews>
    <workbookView xWindow="0" yWindow="0" windowWidth="11475" windowHeight="11055" tabRatio="827" activeTab="11"/>
  </bookViews>
  <sheets>
    <sheet name="Súčet" sheetId="7" r:id="rId1"/>
    <sheet name="funkcie" sheetId="26" r:id="rId2"/>
    <sheet name="CV7" sheetId="29" r:id="rId3"/>
    <sheet name="Aritmetické" sheetId="1" r:id="rId4"/>
    <sheet name="CV1" sheetId="4" r:id="rId5"/>
    <sheet name="kopirovanie_vzorcov" sheetId="5" r:id="rId6"/>
    <sheet name="CV2" sheetId="39" r:id="rId7"/>
    <sheet name="CV2.1" sheetId="66" r:id="rId8"/>
    <sheet name="dátumy" sheetId="43" r:id="rId9"/>
    <sheet name="CV2.2" sheetId="72" r:id="rId10"/>
    <sheet name="DPH" sheetId="6" r:id="rId11"/>
    <sheet name="Percentá" sheetId="24" r:id="rId12"/>
    <sheet name="CV3.1" sheetId="74" r:id="rId13"/>
    <sheet name="CV3.2" sheetId="60" r:id="rId14"/>
    <sheet name="CV4" sheetId="2" r:id="rId15"/>
    <sheet name="zmiešané adr." sheetId="33" r:id="rId16"/>
    <sheet name="CV5" sheetId="44" r:id="rId17"/>
    <sheet name="CV5.1" sheetId="53" r:id="rId18"/>
    <sheet name="text&amp;" sheetId="30" r:id="rId19"/>
    <sheet name="text na stlpce" sheetId="32" r:id="rId20"/>
    <sheet name="CV6" sheetId="57" r:id="rId21"/>
    <sheet name="počet" sheetId="58" r:id="rId22"/>
    <sheet name="CV8" sheetId="31" r:id="rId23"/>
    <sheet name="IF" sheetId="27" r:id="rId24"/>
    <sheet name="CV10" sheetId="25" r:id="rId25"/>
    <sheet name="Podm. format" sheetId="55" r:id="rId26"/>
    <sheet name="PMT" sheetId="41" state="hidden" r:id="rId27"/>
    <sheet name="NPER" sheetId="47" state="hidden" r:id="rId28"/>
    <sheet name="FV" sheetId="48" state="hidden" r:id="rId29"/>
    <sheet name="FV-CV" sheetId="49" state="hidden" r:id="rId30"/>
    <sheet name="FORECAST" sheetId="50" state="hidden" r:id="rId31"/>
    <sheet name="CV-FORECAST" sheetId="51" state="hidden" r:id="rId32"/>
    <sheet name="HDP_na_osobu" sheetId="75" r:id="rId33"/>
    <sheet name="deficit" sheetId="76" r:id="rId34"/>
  </sheets>
  <definedNames>
    <definedName name="a" localSheetId="24" hidden="1">{"Normálně",#N/A,FALSE,"Knihy";#N/A,#N/A,FALSE,"Směny3"}</definedName>
    <definedName name="a" localSheetId="16" hidden="1">{"Normálně",#N/A,FALSE,"Knihy";#N/A,#N/A,FALSE,"Směny3"}</definedName>
    <definedName name="a" hidden="1">{"Normálně",#N/A,FALSE,"Knihy";#N/A,#N/A,FALSE,"Směny3"}</definedName>
    <definedName name="abc" hidden="1">{"Normálně",#N/A,FALSE,"Knihy";#N/A,#N/A,FALSE,"Směny3"}</definedName>
    <definedName name="anscount" hidden="1">2</definedName>
    <definedName name="banka_KP" localSheetId="6" hidden="1">{"Normálně",#N/A,FALSE,"Knihy";#N/A,#N/A,FALSE,"Směny3"}</definedName>
    <definedName name="banka_KP" localSheetId="16" hidden="1">{"Normálně",#N/A,FALSE,"Knihy";#N/A,#N/A,FALSE,"Směny3"}</definedName>
    <definedName name="banka_KP" localSheetId="17" hidden="1">{"Normálně",#N/A,FALSE,"Knihy";#N/A,#N/A,FALSE,"Směny3"}</definedName>
    <definedName name="banka_KP" localSheetId="26" hidden="1">{"Normálně",#N/A,FALSE,"Knihy";#N/A,#N/A,FALSE,"Směny3"}</definedName>
    <definedName name="banka_KP" localSheetId="19" hidden="1">{"Normálně",#N/A,FALSE,"Knihy";#N/A,#N/A,FALSE,"Směny3"}</definedName>
    <definedName name="banka_KP" localSheetId="15" hidden="1">{"Normálně",#N/A,FALSE,"Knihy";#N/A,#N/A,FALSE,"Směny3"}</definedName>
    <definedName name="banka_KP" hidden="1">{"Normálně",#N/A,FALSE,"Knihy";#N/A,#N/A,FALSE,"Směny3"}</definedName>
    <definedName name="dd" localSheetId="24" hidden="1">{"Normálně",#N/A,FALSE,"Knihy";#N/A,#N/A,FALSE,"Směny3"}</definedName>
    <definedName name="dd" localSheetId="6" hidden="1">{"Normálně",#N/A,FALSE,"Knihy";#N/A,#N/A,FALSE,"Směny3"}</definedName>
    <definedName name="dd" localSheetId="16" hidden="1">{"Normálně",#N/A,FALSE,"Knihy";#N/A,#N/A,FALSE,"Směny3"}</definedName>
    <definedName name="dd" localSheetId="17" hidden="1">{"Normálně",#N/A,FALSE,"Knihy";#N/A,#N/A,FALSE,"Směny3"}</definedName>
    <definedName name="dd" localSheetId="26" hidden="1">{"Normálně",#N/A,FALSE,"Knihy";#N/A,#N/A,FALSE,"Směny3"}</definedName>
    <definedName name="dd" localSheetId="19" hidden="1">{"Normálně",#N/A,FALSE,"Knihy";#N/A,#N/A,FALSE,"Směny3"}</definedName>
    <definedName name="dd" localSheetId="15" hidden="1">{"Normálně",#N/A,FALSE,"Knihy";#N/A,#N/A,FALSE,"Směny3"}</definedName>
    <definedName name="dd" hidden="1">{"Normálně",#N/A,FALSE,"Knihy";#N/A,#N/A,FALSE,"Směny3"}</definedName>
    <definedName name="ddd" hidden="1">{"Normálně",#N/A,FALSE,"Knihy";#N/A,#N/A,FALSE,"Směny3"}</definedName>
    <definedName name="DPH">DPH!$F$3</definedName>
    <definedName name="dsadsasda" localSheetId="24" hidden="1">{"Normálně",#N/A,FALSE,"Knihy";#N/A,#N/A,FALSE,"Směny3"}</definedName>
    <definedName name="dsadsasda" localSheetId="6" hidden="1">{"Normálně",#N/A,FALSE,"Knihy";#N/A,#N/A,FALSE,"Směny3"}</definedName>
    <definedName name="dsadsasda" localSheetId="16" hidden="1">{"Normálně",#N/A,FALSE,"Knihy";#N/A,#N/A,FALSE,"Směny3"}</definedName>
    <definedName name="dsadsasda" localSheetId="17" hidden="1">{"Normálně",#N/A,FALSE,"Knihy";#N/A,#N/A,FALSE,"Směny3"}</definedName>
    <definedName name="dsadsasda" localSheetId="26" hidden="1">{"Normálně",#N/A,FALSE,"Knihy";#N/A,#N/A,FALSE,"Směny3"}</definedName>
    <definedName name="dsadsasda" localSheetId="19" hidden="1">{"Normálně",#N/A,FALSE,"Knihy";#N/A,#N/A,FALSE,"Směny3"}</definedName>
    <definedName name="dsadsasda" localSheetId="15" hidden="1">{"Normálně",#N/A,FALSE,"Knihy";#N/A,#N/A,FALSE,"Směny3"}</definedName>
    <definedName name="dsadsasda" hidden="1">{"Normálně",#N/A,FALSE,"Knihy";#N/A,#N/A,FALSE,"Směny3"}</definedName>
    <definedName name="f" localSheetId="6" hidden="1">{"Normálně",#N/A,FALSE,"Knihy";#N/A,#N/A,FALSE,"Směny3"}</definedName>
    <definedName name="f" localSheetId="16" hidden="1">{"Normálně",#N/A,FALSE,"Knihy";#N/A,#N/A,FALSE,"Směny3"}</definedName>
    <definedName name="f" localSheetId="26" hidden="1">{"Normálně",#N/A,FALSE,"Knihy";#N/A,#N/A,FALSE,"Směny3"}</definedName>
    <definedName name="f" localSheetId="15" hidden="1">{"Normálně",#N/A,FALSE,"Knihy";#N/A,#N/A,FALSE,"Směny3"}</definedName>
    <definedName name="f" hidden="1">{"Normálně",#N/A,FALSE,"Knihy";#N/A,#N/A,FALSE,"Směny3"}</definedName>
    <definedName name="hjff" localSheetId="24" hidden="1">{"Normálně",#N/A,FALSE,"Knihy";#N/A,#N/A,FALSE,"Směny3"}</definedName>
    <definedName name="hjff" localSheetId="6" hidden="1">{"Normálně",#N/A,FALSE,"Knihy";#N/A,#N/A,FALSE,"Směny3"}</definedName>
    <definedName name="hjff" localSheetId="16" hidden="1">{"Normálně",#N/A,FALSE,"Knihy";#N/A,#N/A,FALSE,"Směny3"}</definedName>
    <definedName name="hjff" localSheetId="17" hidden="1">{"Normálně",#N/A,FALSE,"Knihy";#N/A,#N/A,FALSE,"Směny3"}</definedName>
    <definedName name="hjff" localSheetId="26" hidden="1">{"Normálně",#N/A,FALSE,"Knihy";#N/A,#N/A,FALSE,"Směny3"}</definedName>
    <definedName name="hjff" localSheetId="19" hidden="1">{"Normálně",#N/A,FALSE,"Knihy";#N/A,#N/A,FALSE,"Směny3"}</definedName>
    <definedName name="hjff" localSheetId="15" hidden="1">{"Normálně",#N/A,FALSE,"Knihy";#N/A,#N/A,FALSE,"Směny3"}</definedName>
    <definedName name="hjff" hidden="1">{"Normálně",#N/A,FALSE,"Knihy";#N/A,#N/A,FALSE,"Směny3"}</definedName>
    <definedName name="hjjf" localSheetId="24" hidden="1">{"Normálně",#N/A,FALSE,"Knihy";#N/A,#N/A,FALSE,"Směny3"}</definedName>
    <definedName name="hjjf" localSheetId="6" hidden="1">{"Normálně",#N/A,FALSE,"Knihy";#N/A,#N/A,FALSE,"Směny3"}</definedName>
    <definedName name="hjjf" localSheetId="16" hidden="1">{"Normálně",#N/A,FALSE,"Knihy";#N/A,#N/A,FALSE,"Směny3"}</definedName>
    <definedName name="hjjf" localSheetId="17" hidden="1">{"Normálně",#N/A,FALSE,"Knihy";#N/A,#N/A,FALSE,"Směny3"}</definedName>
    <definedName name="hjjf" localSheetId="26" hidden="1">{"Normálně",#N/A,FALSE,"Knihy";#N/A,#N/A,FALSE,"Směny3"}</definedName>
    <definedName name="hjjf" localSheetId="19" hidden="1">{"Normálně",#N/A,FALSE,"Knihy";#N/A,#N/A,FALSE,"Směny3"}</definedName>
    <definedName name="hjjf" localSheetId="15" hidden="1">{"Normálně",#N/A,FALSE,"Knihy";#N/A,#N/A,FALSE,"Směny3"}</definedName>
    <definedName name="hjjf" hidden="1">{"Normálně",#N/A,FALSE,"Knihy";#N/A,#N/A,FALSE,"Směny3"}</definedName>
    <definedName name="HTML1_1" hidden="1">"'[www.xls]Komponenty - dealer'!$A$22:$G$29"</definedName>
    <definedName name="HTML1_10" hidden="1">"asmmaly@mbox.vol.cz"</definedName>
    <definedName name="HTML1_11" hidden="1">1</definedName>
    <definedName name="HTML1_12" hidden="1">"C:\example.htm"</definedName>
    <definedName name="HTML1_2" hidden="1">1</definedName>
    <definedName name="HTML1_3" hidden="1">"Ceník ASM"</definedName>
    <definedName name="HTML1_4" hidden="1">"Ceník komponent"</definedName>
    <definedName name="HTML1_5" hidden="1">"Ceník komponent - delerský"</definedName>
    <definedName name="HTML1_6" hidden="1">1</definedName>
    <definedName name="HTML1_7" hidden="1">1</definedName>
    <definedName name="HTML1_8" hidden="1">"2.4.1997"</definedName>
    <definedName name="HTML1_9" hidden="1">"Richard Hemzal"</definedName>
    <definedName name="HTML10_1" hidden="1">"'[www.xls]Komponenty - dealer'!$A$3:$G$11"</definedName>
    <definedName name="HTML10_10" hidden="1">""</definedName>
    <definedName name="HTML10_11" hidden="1">1</definedName>
    <definedName name="HTML10_12" hidden="1">"C:\example.htm"</definedName>
    <definedName name="HTML10_2" hidden="1">1</definedName>
    <definedName name="HTML10_3" hidden="1">"www"</definedName>
    <definedName name="HTML10_4" hidden="1">"Komponenty - dealer"</definedName>
    <definedName name="HTML10_5" hidden="1">""</definedName>
    <definedName name="HTML10_6" hidden="1">-4146</definedName>
    <definedName name="HTML10_7" hidden="1">-4146</definedName>
    <definedName name="HTML10_8" hidden="1">"2.4.1997"</definedName>
    <definedName name="HTML10_9" hidden="1">"Richard Hemzal"</definedName>
    <definedName name="HTML11_1" hidden="1">"'[www.xls]Komponenty - dealer'!$A$3:$G$12"</definedName>
    <definedName name="HTML11_10" hidden="1">""</definedName>
    <definedName name="HTML11_11" hidden="1">1</definedName>
    <definedName name="HTML11_12" hidden="1">"C:\example.htm"</definedName>
    <definedName name="HTML11_2" hidden="1">1</definedName>
    <definedName name="HTML11_3" hidden="1">"www"</definedName>
    <definedName name="HTML11_4" hidden="1">"Komponenty - dealer"</definedName>
    <definedName name="HTML11_5" hidden="1">""</definedName>
    <definedName name="HTML11_6" hidden="1">-4146</definedName>
    <definedName name="HTML11_7" hidden="1">-4146</definedName>
    <definedName name="HTML11_8" hidden="1">"2.4.1997"</definedName>
    <definedName name="HTML11_9" hidden="1">"Richard Hemzal"</definedName>
    <definedName name="HTML12_1" hidden="1">"'[www.xls]Komponenty - dealer'!$A$2:$G$13"</definedName>
    <definedName name="HTML12_10" hidden="1">""</definedName>
    <definedName name="HTML12_11" hidden="1">1</definedName>
    <definedName name="HTML12_12" hidden="1">"C:\example.htm"</definedName>
    <definedName name="HTML12_2" hidden="1">1</definedName>
    <definedName name="HTML12_3" hidden="1">"www"</definedName>
    <definedName name="HTML12_4" hidden="1">"Komponenty - dealer"</definedName>
    <definedName name="HTML12_5" hidden="1">""</definedName>
    <definedName name="HTML12_6" hidden="1">-4146</definedName>
    <definedName name="HTML12_7" hidden="1">-4146</definedName>
    <definedName name="HTML12_8" hidden="1">"2.4.1997"</definedName>
    <definedName name="HTML12_9" hidden="1">"Richard Hemzal"</definedName>
    <definedName name="HTML13_1" hidden="1">"'[www.xls]Komponenty - dealer'!$A$3:$G$75"</definedName>
    <definedName name="HTML13_10" hidden="1">""</definedName>
    <definedName name="HTML13_11" hidden="1">1</definedName>
    <definedName name="HTML13_12" hidden="1">"C:\example.htm"</definedName>
    <definedName name="HTML13_2" hidden="1">1</definedName>
    <definedName name="HTML13_3" hidden="1">"www"</definedName>
    <definedName name="HTML13_4" hidden="1">"Komponenty - dealer"</definedName>
    <definedName name="HTML13_5" hidden="1">""</definedName>
    <definedName name="HTML13_6" hidden="1">-4146</definedName>
    <definedName name="HTML13_7" hidden="1">-4146</definedName>
    <definedName name="HTML13_8" hidden="1">"2.4.1997"</definedName>
    <definedName name="HTML13_9" hidden="1">"Richard Hemzal"</definedName>
    <definedName name="HTML14_1" hidden="1">"'[www.xls]Komponenty - dealer'!$A$3:$G$34"</definedName>
    <definedName name="HTML14_10" hidden="1">""</definedName>
    <definedName name="HTML14_11" hidden="1">1</definedName>
    <definedName name="HTML14_12" hidden="1">"C:\example.htm"</definedName>
    <definedName name="HTML14_2" hidden="1">1</definedName>
    <definedName name="HTML14_3" hidden="1">""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"2.4.1997"</definedName>
    <definedName name="HTML14_9" hidden="1">"Richard Hemzal"</definedName>
    <definedName name="HTML15_1" hidden="1">"'[www.xls]Komponenty - dealer'!$A$3:$G$10"</definedName>
    <definedName name="HTML15_10" hidden="1">""</definedName>
    <definedName name="HTML15_11" hidden="1">1</definedName>
    <definedName name="HTML15_12" hidden="1">"C:\example.htm"</definedName>
    <definedName name="HTML15_2" hidden="1">1</definedName>
    <definedName name="HTML15_3" hidden="1">""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"2.4.1997"</definedName>
    <definedName name="HTML15_9" hidden="1">"Richard Hemzal"</definedName>
    <definedName name="HTML16_1" hidden="1">"'[www.xls]Komponenty - dealer'!$A$5:$G$9"</definedName>
    <definedName name="HTML16_10" hidden="1">""</definedName>
    <definedName name="HTML16_11" hidden="1">1</definedName>
    <definedName name="HTML16_12" hidden="1">"C:\example.htm"</definedName>
    <definedName name="HTML16_2" hidden="1">1</definedName>
    <definedName name="HTML16_3" hidden="1">""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"2.4.1997"</definedName>
    <definedName name="HTML16_9" hidden="1">"Richard Hemzal"</definedName>
    <definedName name="HTML17_1" hidden="1">"'[www.xls]Komponenty - dealer'!$A$2:$G$414"</definedName>
    <definedName name="HTML17_10" hidden="1">""</definedName>
    <definedName name="HTML17_11" hidden="1">1</definedName>
    <definedName name="HTML17_12" hidden="1">"C:\WEBSHARE\WWWROOT\home\kompc.htm"</definedName>
    <definedName name="HTML17_2" hidden="1">1</definedName>
    <definedName name="HTML17_3" hidden="1">""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""</definedName>
    <definedName name="HTML17_9" hidden="1">""</definedName>
    <definedName name="HTML18_1" hidden="1">"'[www.xls]Komponenty - dealer'!$A$3:$G$413"</definedName>
    <definedName name="HTML18_10" hidden="1">""</definedName>
    <definedName name="HTML18_11" hidden="1">1</definedName>
    <definedName name="HTML18_12" hidden="1">"C:\WEBSHARE\WWWROOT\home\dealerkomponenty.html"</definedName>
    <definedName name="HTML18_2" hidden="1">1</definedName>
    <definedName name="HTML18_3" hidden="1">"Dealersky cenik komponent"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"2.4.1997"</definedName>
    <definedName name="HTML18_9" hidden="1">""</definedName>
    <definedName name="HTML19_1" hidden="1">"'[vsechno.xls]Komponenty - dealer'!$A$3:$G$417"</definedName>
    <definedName name="HTML19_10" hidden="1">""</definedName>
    <definedName name="HTML19_11" hidden="1">-4146</definedName>
    <definedName name="HTML19_12" hidden="1">"C:\WEBSHARE\WWWROOT\home\dealerkomponenty.html.htm"</definedName>
    <definedName name="HTML19_2" hidden="1">1</definedName>
    <definedName name="HTML19_3" hidden="1">"Cenik komponent ASM"</definedName>
    <definedName name="HTML19_4" hidden="1">""</definedName>
    <definedName name="HTML19_5" hidden="1">""</definedName>
    <definedName name="HTML19_6" hidden="1">-4146</definedName>
    <definedName name="HTML19_7" hidden="1">-4146</definedName>
    <definedName name="HTML19_8" hidden="1">"17.4.1997"</definedName>
    <definedName name="HTML19_9" hidden="1">""</definedName>
    <definedName name="HTML2_1" hidden="1">"'[www.xls]Komponenty - dealer'!$A$3:$G$414"</definedName>
    <definedName name="HTML2_10" hidden="1">"asmmaly@mbox.vol.cz"</definedName>
    <definedName name="HTML2_11" hidden="1">1</definedName>
    <definedName name="HTML2_12" hidden="1">"C:\example.htm"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"2.4.1997"</definedName>
    <definedName name="HTML2_9" hidden="1">"Richard Hemzal"</definedName>
    <definedName name="HTML20_1" hidden="1">"'[vsechno.xls]Komponenty - dealer'!$B$301:$C$303"</definedName>
    <definedName name="HTML20_10" hidden="1">"asmmaly@mbox.vol.cz"</definedName>
    <definedName name="HTML20_11" hidden="1">1</definedName>
    <definedName name="HTML20_12" hidden="1">"C:\MyHTML.htm"</definedName>
    <definedName name="HTML20_2" hidden="1">1</definedName>
    <definedName name="HTML20_3" hidden="1">"EIZO"</definedName>
    <definedName name="HTML20_4" hidden="1">"Komponenty - EIZO"</definedName>
    <definedName name="HTML20_5" hidden="1">""</definedName>
    <definedName name="HTML20_6" hidden="1">-4146</definedName>
    <definedName name="HTML20_7" hidden="1">-4146</definedName>
    <definedName name="HTML20_8" hidden="1">"10.5.1997"</definedName>
    <definedName name="HTML20_9" hidden="1">"Richard Hemzal"</definedName>
    <definedName name="HTML3_1" hidden="1">"'[www.xls]Komponenty - dealer'!$A$3:$G$21"</definedName>
    <definedName name="HTML3_10" hidden="1">""</definedName>
    <definedName name="HTML3_11" hidden="1">1</definedName>
    <definedName name="HTML3_12" hidden="1">"c:\example.htm"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"2.4.1997"</definedName>
    <definedName name="HTML3_9" hidden="1">"Richard Hemzal"</definedName>
    <definedName name="HTML4_1" hidden="1">"'[www.xls]Komponenty - dealer'!$B$5:$G$12"</definedName>
    <definedName name="HTML4_10" hidden="1">""</definedName>
    <definedName name="HTML4_11" hidden="1">1</definedName>
    <definedName name="HTML4_12" hidden="1">"c:\example.htm"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"2.4.1997"</definedName>
    <definedName name="HTML4_9" hidden="1">"Richard Hemzal"</definedName>
    <definedName name="HTML5_1" hidden="1">"'[www.xls]Komponenty - dealer'!$A$4:$G$21"</definedName>
    <definedName name="HTML5_10" hidden="1">""</definedName>
    <definedName name="HTML5_11" hidden="1">1</definedName>
    <definedName name="HTML5_12" hidden="1">"C:\example.htm"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"2.4.1997"</definedName>
    <definedName name="HTML5_9" hidden="1">"Richard Hemzal"</definedName>
    <definedName name="HTML6_1" hidden="1">"'[www.xls]Komponenty - dealer'!$A$4:$G$12"</definedName>
    <definedName name="HTML6_10" hidden="1">""</definedName>
    <definedName name="HTML6_11" hidden="1">1</definedName>
    <definedName name="HTML6_12" hidden="1">"C:\example.htm"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"2.4.1997"</definedName>
    <definedName name="HTML6_9" hidden="1">"Richard Hemzal"</definedName>
    <definedName name="HTML7_1" hidden="1">"'[www.xls]Komponenty - dealer'!$B$3:$G$13"</definedName>
    <definedName name="HTML7_10" hidden="1">""</definedName>
    <definedName name="HTML7_11" hidden="1">1</definedName>
    <definedName name="HTML7_12" hidden="1">"C:\example.htm"</definedName>
    <definedName name="HTML7_2" hidden="1">1</definedName>
    <definedName name="HTML7_3" hidden="1">"www"</definedName>
    <definedName name="HTML7_4" hidden="1">"Komponenty - dealer"</definedName>
    <definedName name="HTML7_5" hidden="1">""</definedName>
    <definedName name="HTML7_6" hidden="1">-4146</definedName>
    <definedName name="HTML7_7" hidden="1">-4146</definedName>
    <definedName name="HTML7_8" hidden="1">"2.4.1997"</definedName>
    <definedName name="HTML7_9" hidden="1">"Richard Hemzal"</definedName>
    <definedName name="HTML8_1" hidden="1">"'[www.xls]Komponenty - dealer'!$B$7:$N$12"</definedName>
    <definedName name="HTML8_10" hidden="1">""</definedName>
    <definedName name="HTML8_11" hidden="1">1</definedName>
    <definedName name="HTML8_12" hidden="1">"C:\MyHTML.htm"</definedName>
    <definedName name="HTML8_2" hidden="1">1</definedName>
    <definedName name="HTML8_3" hidden="1">"www"</definedName>
    <definedName name="HTML8_4" hidden="1">"Komponenty - dealer"</definedName>
    <definedName name="HTML8_5" hidden="1">""</definedName>
    <definedName name="HTML8_6" hidden="1">-4146</definedName>
    <definedName name="HTML8_7" hidden="1">-4146</definedName>
    <definedName name="HTML8_8" hidden="1">"2.4.1997"</definedName>
    <definedName name="HTML8_9" hidden="1">"Richard Hemzal"</definedName>
    <definedName name="HTML9_1" hidden="1">"'[www.xls]Komponenty - dealer'!$A$3:$G$13"</definedName>
    <definedName name="HTML9_10" hidden="1">""</definedName>
    <definedName name="HTML9_11" hidden="1">1</definedName>
    <definedName name="HTML9_12" hidden="1">"C:\example.htm"</definedName>
    <definedName name="HTML9_2" hidden="1">1</definedName>
    <definedName name="HTML9_3" hidden="1">"www"</definedName>
    <definedName name="HTML9_4" hidden="1">"Komponenty - dealer"</definedName>
    <definedName name="HTML9_5" hidden="1">""</definedName>
    <definedName name="HTML9_6" hidden="1">-4146</definedName>
    <definedName name="HTML9_7" hidden="1">-4146</definedName>
    <definedName name="HTML9_8" hidden="1">"2.4.1997"</definedName>
    <definedName name="HTML9_9" hidden="1">"Richard Hemzal"</definedName>
    <definedName name="HTMLCount" hidden="1">20</definedName>
    <definedName name="jhfg" localSheetId="24" hidden="1">{"Normálně",#N/A,FALSE,"Knihy";#N/A,#N/A,FALSE,"Směny3"}</definedName>
    <definedName name="jhfg" localSheetId="6" hidden="1">{"Normálně",#N/A,FALSE,"Knihy";#N/A,#N/A,FALSE,"Směny3"}</definedName>
    <definedName name="jhfg" localSheetId="16" hidden="1">{"Normálně",#N/A,FALSE,"Knihy";#N/A,#N/A,FALSE,"Směny3"}</definedName>
    <definedName name="jhfg" localSheetId="17" hidden="1">{"Normálně",#N/A,FALSE,"Knihy";#N/A,#N/A,FALSE,"Směny3"}</definedName>
    <definedName name="jhfg" localSheetId="26" hidden="1">{"Normálně",#N/A,FALSE,"Knihy";#N/A,#N/A,FALSE,"Směny3"}</definedName>
    <definedName name="jhfg" localSheetId="19" hidden="1">{"Normálně",#N/A,FALSE,"Knihy";#N/A,#N/A,FALSE,"Směny3"}</definedName>
    <definedName name="jhfg" localSheetId="15" hidden="1">{"Normálně",#N/A,FALSE,"Knihy";#N/A,#N/A,FALSE,"Směny3"}</definedName>
    <definedName name="jhfg" hidden="1">{"Normálně",#N/A,FALSE,"Knihy";#N/A,#N/A,FALSE,"Směny3"}</definedName>
    <definedName name="jhjgf" localSheetId="24" hidden="1">{"Normálně",#N/A,FALSE,"Knihy";#N/A,#N/A,FALSE,"Směny3"}</definedName>
    <definedName name="jhjgf" localSheetId="6" hidden="1">{"Normálně",#N/A,FALSE,"Knihy";#N/A,#N/A,FALSE,"Směny3"}</definedName>
    <definedName name="jhjgf" localSheetId="16" hidden="1">{"Normálně",#N/A,FALSE,"Knihy";#N/A,#N/A,FALSE,"Směny3"}</definedName>
    <definedName name="jhjgf" localSheetId="17" hidden="1">{"Normálně",#N/A,FALSE,"Knihy";#N/A,#N/A,FALSE,"Směny3"}</definedName>
    <definedName name="jhjgf" localSheetId="26" hidden="1">{"Normálně",#N/A,FALSE,"Knihy";#N/A,#N/A,FALSE,"Směny3"}</definedName>
    <definedName name="jhjgf" localSheetId="19" hidden="1">{"Normálně",#N/A,FALSE,"Knihy";#N/A,#N/A,FALSE,"Směny3"}</definedName>
    <definedName name="jhjgf" localSheetId="15" hidden="1">{"Normálně",#N/A,FALSE,"Knihy";#N/A,#N/A,FALSE,"Směny3"}</definedName>
    <definedName name="jhjgf" hidden="1">{"Normálně",#N/A,FALSE,"Knihy";#N/A,#N/A,FALSE,"Směny3"}</definedName>
    <definedName name="jhjhh" localSheetId="24" hidden="1">{"Normálně",#N/A,FALSE,"Knihy";#N/A,#N/A,FALSE,"Směny3"}</definedName>
    <definedName name="jhjhh" localSheetId="6" hidden="1">{"Normálně",#N/A,FALSE,"Knihy";#N/A,#N/A,FALSE,"Směny3"}</definedName>
    <definedName name="jhjhh" localSheetId="16" hidden="1">{"Normálně",#N/A,FALSE,"Knihy";#N/A,#N/A,FALSE,"Směny3"}</definedName>
    <definedName name="jhjhh" localSheetId="17" hidden="1">{"Normálně",#N/A,FALSE,"Knihy";#N/A,#N/A,FALSE,"Směny3"}</definedName>
    <definedName name="jhjhh" localSheetId="26" hidden="1">{"Normálně",#N/A,FALSE,"Knihy";#N/A,#N/A,FALSE,"Směny3"}</definedName>
    <definedName name="jhjhh" localSheetId="19" hidden="1">{"Normálně",#N/A,FALSE,"Knihy";#N/A,#N/A,FALSE,"Směny3"}</definedName>
    <definedName name="jhjhh" localSheetId="15" hidden="1">{"Normálně",#N/A,FALSE,"Knihy";#N/A,#N/A,FALSE,"Směny3"}</definedName>
    <definedName name="jhjhh" hidden="1">{"Normálně",#N/A,FALSE,"Knihy";#N/A,#N/A,FALSE,"Směny3"}</definedName>
    <definedName name="jiná" localSheetId="24" hidden="1">{"Normálně",#N/A,FALSE,"Knihy";#N/A,#N/A,FALSE,"Směny3"}</definedName>
    <definedName name="jiná" localSheetId="6" hidden="1">{"Normálně",#N/A,FALSE,"Knihy";#N/A,#N/A,FALSE,"Směny3"}</definedName>
    <definedName name="jiná" localSheetId="16" hidden="1">{"Normálně",#N/A,FALSE,"Knihy";#N/A,#N/A,FALSE,"Směny3"}</definedName>
    <definedName name="jiná" localSheetId="17" hidden="1">{"Normálně",#N/A,FALSE,"Knihy";#N/A,#N/A,FALSE,"Směny3"}</definedName>
    <definedName name="jiná" localSheetId="26" hidden="1">{"Normálně",#N/A,FALSE,"Knihy";#N/A,#N/A,FALSE,"Směny3"}</definedName>
    <definedName name="jiná" localSheetId="19" hidden="1">{"Normálně",#N/A,FALSE,"Knihy";#N/A,#N/A,FALSE,"Směny3"}</definedName>
    <definedName name="jiná" localSheetId="15" hidden="1">{"Normálně",#N/A,FALSE,"Knihy";#N/A,#N/A,FALSE,"Směny3"}</definedName>
    <definedName name="jiná" hidden="1">{"Normálně",#N/A,FALSE,"Knihy";#N/A,#N/A,FALSE,"Směny3"}</definedName>
    <definedName name="jinačí" localSheetId="24" hidden="1">{"Normálně",#N/A,FALSE,"Knihy";#N/A,#N/A,FALSE,"Směny3"}</definedName>
    <definedName name="jinačí" localSheetId="6" hidden="1">{"Normálně",#N/A,FALSE,"Knihy";#N/A,#N/A,FALSE,"Směny3"}</definedName>
    <definedName name="jinačí" localSheetId="16" hidden="1">{"Normálně",#N/A,FALSE,"Knihy";#N/A,#N/A,FALSE,"Směny3"}</definedName>
    <definedName name="jinačí" localSheetId="17" hidden="1">{"Normálně",#N/A,FALSE,"Knihy";#N/A,#N/A,FALSE,"Směny3"}</definedName>
    <definedName name="jinačí" localSheetId="26" hidden="1">{"Normálně",#N/A,FALSE,"Knihy";#N/A,#N/A,FALSE,"Směny3"}</definedName>
    <definedName name="jinačí" localSheetId="19" hidden="1">{"Normálně",#N/A,FALSE,"Knihy";#N/A,#N/A,FALSE,"Směny3"}</definedName>
    <definedName name="jinačí" localSheetId="15" hidden="1">{"Normálně",#N/A,FALSE,"Knihy";#N/A,#N/A,FALSE,"Směny3"}</definedName>
    <definedName name="jinačí" hidden="1">{"Normálně",#N/A,FALSE,"Knihy";#N/A,#N/A,FALSE,"Směny3"}</definedName>
    <definedName name="jinej" localSheetId="24" hidden="1">{"Normálně",#N/A,FALSE,"Knihy";#N/A,#N/A,FALSE,"Směny3"}</definedName>
    <definedName name="jinej" localSheetId="6" hidden="1">{"Normálně",#N/A,FALSE,"Knihy";#N/A,#N/A,FALSE,"Směny3"}</definedName>
    <definedName name="jinej" localSheetId="16" hidden="1">{"Normálně",#N/A,FALSE,"Knihy";#N/A,#N/A,FALSE,"Směny3"}</definedName>
    <definedName name="jinej" localSheetId="17" hidden="1">{"Normálně",#N/A,FALSE,"Knihy";#N/A,#N/A,FALSE,"Směny3"}</definedName>
    <definedName name="jinej" localSheetId="26" hidden="1">{"Normálně",#N/A,FALSE,"Knihy";#N/A,#N/A,FALSE,"Směny3"}</definedName>
    <definedName name="jinej" localSheetId="19" hidden="1">{"Normálně",#N/A,FALSE,"Knihy";#N/A,#N/A,FALSE,"Směny3"}</definedName>
    <definedName name="jinej" localSheetId="15" hidden="1">{"Normálně",#N/A,FALSE,"Knihy";#N/A,#N/A,FALSE,"Směny3"}</definedName>
    <definedName name="jinej" hidden="1">{"Normálně",#N/A,FALSE,"Knihy";#N/A,#N/A,FALSE,"Směny3"}</definedName>
    <definedName name="kde" hidden="1">{"Normálně",#N/A,FALSE,"Knihy";#N/A,#N/A,FALSE,"Směny3"}</definedName>
    <definedName name="kjgfjfkgh" localSheetId="24" hidden="1">{"Normálně",#N/A,FALSE,"Knihy";#N/A,#N/A,FALSE,"Směny3"}</definedName>
    <definedName name="kjgfjfkgh" localSheetId="6" hidden="1">{"Normálně",#N/A,FALSE,"Knihy";#N/A,#N/A,FALSE,"Směny3"}</definedName>
    <definedName name="kjgfjfkgh" localSheetId="16" hidden="1">{"Normálně",#N/A,FALSE,"Knihy";#N/A,#N/A,FALSE,"Směny3"}</definedName>
    <definedName name="kjgfjfkgh" localSheetId="17" hidden="1">{"Normálně",#N/A,FALSE,"Knihy";#N/A,#N/A,FALSE,"Směny3"}</definedName>
    <definedName name="kjgfjfkgh" localSheetId="26" hidden="1">{"Normálně",#N/A,FALSE,"Knihy";#N/A,#N/A,FALSE,"Směny3"}</definedName>
    <definedName name="kjgfjfkgh" localSheetId="19" hidden="1">{"Normálně",#N/A,FALSE,"Knihy";#N/A,#N/A,FALSE,"Směny3"}</definedName>
    <definedName name="kjgfjfkgh" localSheetId="15" hidden="1">{"Normálně",#N/A,FALSE,"Knihy";#N/A,#N/A,FALSE,"Směny3"}</definedName>
    <definedName name="kjgfjfkgh" hidden="1">{"Normálně",#N/A,FALSE,"Knihy";#N/A,#N/A,FALSE,"Směny3"}</definedName>
    <definedName name="kk" localSheetId="6" hidden="1">{"Normálně",#N/A,FALSE,"Knihy";#N/A,#N/A,FALSE,"Směny3"}</definedName>
    <definedName name="kk" localSheetId="16" hidden="1">{"Normálně",#N/A,FALSE,"Knihy";#N/A,#N/A,FALSE,"Směny3"}</definedName>
    <definedName name="kk" localSheetId="17" hidden="1">{"Normálně",#N/A,FALSE,"Knihy";#N/A,#N/A,FALSE,"Směny3"}</definedName>
    <definedName name="kk" localSheetId="26" hidden="1">{"Normálně",#N/A,FALSE,"Knihy";#N/A,#N/A,FALSE,"Směny3"}</definedName>
    <definedName name="kk" localSheetId="19" hidden="1">{"Normálně",#N/A,FALSE,"Knihy";#N/A,#N/A,FALSE,"Směny3"}</definedName>
    <definedName name="kk" localSheetId="15" hidden="1">{"Normálně",#N/A,FALSE,"Knihy";#N/A,#N/A,FALSE,"Směny3"}</definedName>
    <definedName name="kk" hidden="1">{"Normálně",#N/A,FALSE,"Knihy";#N/A,#N/A,FALSE,"Směny3"}</definedName>
    <definedName name="netuším" localSheetId="24" hidden="1">{"Normálně",#N/A,FALSE,"Knihy";#N/A,#N/A,FALSE,"Směny3"}</definedName>
    <definedName name="netuším" localSheetId="6" hidden="1">{"Normálně",#N/A,FALSE,"Knihy";#N/A,#N/A,FALSE,"Směny3"}</definedName>
    <definedName name="netuším" localSheetId="16" hidden="1">{"Normálně",#N/A,FALSE,"Knihy";#N/A,#N/A,FALSE,"Směny3"}</definedName>
    <definedName name="netuším" localSheetId="17" hidden="1">{"Normálně",#N/A,FALSE,"Knihy";#N/A,#N/A,FALSE,"Směny3"}</definedName>
    <definedName name="netuším" localSheetId="26" hidden="1">{"Normálně",#N/A,FALSE,"Knihy";#N/A,#N/A,FALSE,"Směny3"}</definedName>
    <definedName name="netuším" localSheetId="19" hidden="1">{"Normálně",#N/A,FALSE,"Knihy";#N/A,#N/A,FALSE,"Směny3"}</definedName>
    <definedName name="netuším" localSheetId="15" hidden="1">{"Normálně",#N/A,FALSE,"Knihy";#N/A,#N/A,FALSE,"Směny3"}</definedName>
    <definedName name="netuším" hidden="1">{"Normálně",#N/A,FALSE,"Knihy";#N/A,#N/A,FALSE,"Směny3"}</definedName>
    <definedName name="nevědět" localSheetId="24" hidden="1">{"Normálně",#N/A,FALSE,"Knihy";#N/A,#N/A,FALSE,"Směny3"}</definedName>
    <definedName name="nevědět" localSheetId="6" hidden="1">{"Normálně",#N/A,FALSE,"Knihy";#N/A,#N/A,FALSE,"Směny3"}</definedName>
    <definedName name="nevědět" localSheetId="16" hidden="1">{"Normálně",#N/A,FALSE,"Knihy";#N/A,#N/A,FALSE,"Směny3"}</definedName>
    <definedName name="nevědět" localSheetId="17" hidden="1">{"Normálně",#N/A,FALSE,"Knihy";#N/A,#N/A,FALSE,"Směny3"}</definedName>
    <definedName name="nevědět" localSheetId="26" hidden="1">{"Normálně",#N/A,FALSE,"Knihy";#N/A,#N/A,FALSE,"Směny3"}</definedName>
    <definedName name="nevědět" localSheetId="19" hidden="1">{"Normálně",#N/A,FALSE,"Knihy";#N/A,#N/A,FALSE,"Směny3"}</definedName>
    <definedName name="nevědět" localSheetId="15" hidden="1">{"Normálně",#N/A,FALSE,"Knihy";#N/A,#N/A,FALSE,"Směny3"}</definedName>
    <definedName name="nevědět" hidden="1">{"Normálně",#N/A,FALSE,"Knihy";#N/A,#N/A,FALSE,"Směny3"}</definedName>
    <definedName name="nevím" localSheetId="24" hidden="1">{"Normálně",#N/A,FALSE,"Knihy";#N/A,#N/A,FALSE,"Směny3"}</definedName>
    <definedName name="nevím" localSheetId="6" hidden="1">{"Normálně",#N/A,FALSE,"Knihy";#N/A,#N/A,FALSE,"Směny3"}</definedName>
    <definedName name="nevím" localSheetId="16" hidden="1">{"Normálně",#N/A,FALSE,"Knihy";#N/A,#N/A,FALSE,"Směny3"}</definedName>
    <definedName name="nevím" localSheetId="17" hidden="1">{"Normálně",#N/A,FALSE,"Knihy";#N/A,#N/A,FALSE,"Směny3"}</definedName>
    <definedName name="nevím" localSheetId="26" hidden="1">{"Normálně",#N/A,FALSE,"Knihy";#N/A,#N/A,FALSE,"Směny3"}</definedName>
    <definedName name="nevím" localSheetId="19" hidden="1">{"Normálně",#N/A,FALSE,"Knihy";#N/A,#N/A,FALSE,"Směny3"}</definedName>
    <definedName name="nevím" localSheetId="15" hidden="1">{"Normálně",#N/A,FALSE,"Knihy";#N/A,#N/A,FALSE,"Směny3"}</definedName>
    <definedName name="nevím" hidden="1">{"Normálně",#N/A,FALSE,"Knihy";#N/A,#N/A,FALSE,"Směny3"}</definedName>
    <definedName name="ovocie">#REF!</definedName>
    <definedName name="pokusák" localSheetId="24" hidden="1">{"Normálně",#N/A,FALSE,"Knihy";#N/A,#N/A,FALSE,"Směny3"}</definedName>
    <definedName name="pokusák" localSheetId="6" hidden="1">{"Normálně",#N/A,FALSE,"Knihy";#N/A,#N/A,FALSE,"Směny3"}</definedName>
    <definedName name="pokusák" localSheetId="16" hidden="1">{"Normálně",#N/A,FALSE,"Knihy";#N/A,#N/A,FALSE,"Směny3"}</definedName>
    <definedName name="pokusák" localSheetId="17" hidden="1">{"Normálně",#N/A,FALSE,"Knihy";#N/A,#N/A,FALSE,"Směny3"}</definedName>
    <definedName name="pokusák" localSheetId="26" hidden="1">{"Normálně",#N/A,FALSE,"Knihy";#N/A,#N/A,FALSE,"Směny3"}</definedName>
    <definedName name="pokusák" localSheetId="19" hidden="1">{"Normálně",#N/A,FALSE,"Knihy";#N/A,#N/A,FALSE,"Směny3"}</definedName>
    <definedName name="pokusák" localSheetId="15" hidden="1">{"Normálně",#N/A,FALSE,"Knihy";#N/A,#N/A,FALSE,"Směny3"}</definedName>
    <definedName name="pokusák" hidden="1">{"Normálně",#N/A,FALSE,"Knihy";#N/A,#N/A,FALSE,"Směny3"}</definedName>
    <definedName name="texty" localSheetId="16" hidden="1">{"Normálně",#N/A,FALSE,"Knihy";#N/A,#N/A,FALSE,"Směny3"}</definedName>
    <definedName name="texty" hidden="1">{"Normálně",#N/A,FALSE,"Knihy";#N/A,#N/A,FALSE,"Směny3"}</definedName>
    <definedName name="vek" localSheetId="24" hidden="1">{"Normálně",#N/A,FALSE,"Knihy";#N/A,#N/A,FALSE,"Směny3"}</definedName>
    <definedName name="vek" localSheetId="6" hidden="1">{"Normálně",#N/A,FALSE,"Knihy";#N/A,#N/A,FALSE,"Směny3"}</definedName>
    <definedName name="vek" localSheetId="16" hidden="1">{"Normálně",#N/A,FALSE,"Knihy";#N/A,#N/A,FALSE,"Směny3"}</definedName>
    <definedName name="vek" localSheetId="17" hidden="1">{"Normálně",#N/A,FALSE,"Knihy";#N/A,#N/A,FALSE,"Směny3"}</definedName>
    <definedName name="vek" localSheetId="26" hidden="1">{"Normálně",#N/A,FALSE,"Knihy";#N/A,#N/A,FALSE,"Směny3"}</definedName>
    <definedName name="vek" localSheetId="19" hidden="1">{"Normálně",#N/A,FALSE,"Knihy";#N/A,#N/A,FALSE,"Směny3"}</definedName>
    <definedName name="vek" localSheetId="15" hidden="1">{"Normálně",#N/A,FALSE,"Knihy";#N/A,#N/A,FALSE,"Směny3"}</definedName>
    <definedName name="vek" hidden="1">{"Normálně",#N/A,FALSE,"Knihy";#N/A,#N/A,FALSE,"Směny3"}</definedName>
    <definedName name="wrn.Pokusná." localSheetId="24" hidden="1">{"Normálně",#N/A,FALSE,"Knihy";#N/A,#N/A,FALSE,"Směny3"}</definedName>
    <definedName name="wrn.Pokusná." localSheetId="6" hidden="1">{"Normálně",#N/A,FALSE,"Knihy";#N/A,#N/A,FALSE,"Směny3"}</definedName>
    <definedName name="wrn.Pokusná." localSheetId="16" hidden="1">{"Normálně",#N/A,FALSE,"Knihy";#N/A,#N/A,FALSE,"Směny3"}</definedName>
    <definedName name="wrn.Pokusná." localSheetId="17" hidden="1">{"Normálně",#N/A,FALSE,"Knihy";#N/A,#N/A,FALSE,"Směny3"}</definedName>
    <definedName name="wrn.Pokusná." localSheetId="26" hidden="1">{"Normálně",#N/A,FALSE,"Knihy";#N/A,#N/A,FALSE,"Směny3"}</definedName>
    <definedName name="wrn.Pokusná." localSheetId="19" hidden="1">{"Normálně",#N/A,FALSE,"Knihy";#N/A,#N/A,FALSE,"Směny3"}</definedName>
    <definedName name="wrn.Pokusná." localSheetId="15" hidden="1">{"Normálně",#N/A,FALSE,"Knihy";#N/A,#N/A,FALSE,"Směny3"}</definedName>
    <definedName name="wrn.Pokusná." hidden="1">{"Normálně",#N/A,FALSE,"Knihy";#N/A,#N/A,FALSE,"Směny3"}</definedName>
    <definedName name="zelenina">#REF!</definedName>
  </definedNames>
  <calcPr calcId="162913"/>
</workbook>
</file>

<file path=xl/calcChain.xml><?xml version="1.0" encoding="utf-8"?>
<calcChain xmlns="http://schemas.openxmlformats.org/spreadsheetml/2006/main">
  <c r="B3" i="72" l="1"/>
  <c r="B4" i="72"/>
  <c r="B5" i="72"/>
  <c r="B6" i="72"/>
  <c r="B7" i="72"/>
  <c r="B8" i="72"/>
  <c r="B9" i="72"/>
  <c r="B10" i="72"/>
  <c r="B11" i="72"/>
  <c r="B12" i="72"/>
  <c r="B13" i="72"/>
  <c r="B14" i="72"/>
  <c r="B15" i="72"/>
  <c r="B16" i="72"/>
  <c r="B17" i="72"/>
  <c r="B18" i="72"/>
  <c r="B19" i="72"/>
  <c r="B20" i="72"/>
  <c r="B21" i="72"/>
  <c r="B22" i="72"/>
  <c r="B23" i="72"/>
  <c r="B24" i="72"/>
  <c r="B25" i="72"/>
  <c r="B26" i="72"/>
  <c r="B27" i="72"/>
  <c r="B28" i="72"/>
  <c r="B2" i="72"/>
  <c r="B6" i="26" l="1"/>
  <c r="C6" i="26"/>
  <c r="D6" i="26"/>
  <c r="G6" i="26" s="1"/>
  <c r="E6" i="26"/>
  <c r="F6" i="26"/>
  <c r="G2" i="26"/>
  <c r="G3" i="26"/>
  <c r="G4" i="26"/>
  <c r="G5" i="26"/>
  <c r="H2" i="30" l="1"/>
  <c r="B9" i="24"/>
  <c r="C9" i="24" l="1"/>
  <c r="G23" i="25"/>
  <c r="B15" i="43"/>
  <c r="C9" i="58" l="1"/>
  <c r="C8" i="58"/>
  <c r="B9" i="58"/>
  <c r="B8" i="58"/>
  <c r="A9" i="58"/>
  <c r="A8" i="58"/>
  <c r="J17" i="33" l="1"/>
  <c r="H17" i="33"/>
  <c r="C17" i="48" l="1"/>
  <c r="C18" i="48" s="1"/>
  <c r="C12" i="48"/>
  <c r="C7" i="48"/>
  <c r="F17" i="33" l="1"/>
  <c r="D17" i="33"/>
  <c r="B17" i="33"/>
  <c r="D15" i="25"/>
  <c r="D18" i="25" s="1"/>
  <c r="D23" i="25" s="1"/>
  <c r="E15" i="25"/>
  <c r="E18" i="25" s="1"/>
  <c r="E23" i="25" s="1"/>
  <c r="F15" i="25"/>
  <c r="F18" i="25" s="1"/>
  <c r="F23" i="25" s="1"/>
  <c r="C12" i="5"/>
</calcChain>
</file>

<file path=xl/connections.xml><?xml version="1.0" encoding="utf-8"?>
<connections xmlns="http://schemas.openxmlformats.org/spreadsheetml/2006/main">
  <connection id="1" name="investicny_majetok-M6" type="6" refreshedVersion="4" background="1" saveData="1">
    <textPr codePage="1250" firstRow="3" sourceFile="C:\Users\kk\Desktop\Excel_cvicenia\investicny_majetok-M6.txt" delimited="0" decimal="," thousands=" " tab="0" semicolon="1" delimiter="/">
      <textFields count="15">
        <textField/>
        <textField position="8"/>
        <textField position="16"/>
        <textField position="24"/>
        <textField position="32"/>
        <textField position="56"/>
        <textField position="68"/>
        <textField position="76"/>
        <textField position="84"/>
        <textField position="90"/>
        <textField position="103"/>
        <textField position="113"/>
        <textField position="123"/>
        <textField position="131"/>
        <textField position="141"/>
      </textFields>
    </textPr>
  </connection>
</connections>
</file>

<file path=xl/sharedStrings.xml><?xml version="1.0" encoding="utf-8"?>
<sst xmlns="http://schemas.openxmlformats.org/spreadsheetml/2006/main" count="721" uniqueCount="448">
  <si>
    <t>Príklad</t>
  </si>
  <si>
    <t>Výsledok</t>
  </si>
  <si>
    <t>a</t>
  </si>
  <si>
    <t>X1</t>
  </si>
  <si>
    <t>b</t>
  </si>
  <si>
    <t>X2</t>
  </si>
  <si>
    <t>c</t>
  </si>
  <si>
    <t>X3</t>
  </si>
  <si>
    <t>X4</t>
  </si>
  <si>
    <t>X5</t>
  </si>
  <si>
    <t>Strava</t>
  </si>
  <si>
    <t>Ubytovanie</t>
  </si>
  <si>
    <t>Suma celkom</t>
  </si>
  <si>
    <t>12.6.</t>
  </si>
  <si>
    <t>13.6.</t>
  </si>
  <si>
    <t>12./13.6.</t>
  </si>
  <si>
    <t>V</t>
  </si>
  <si>
    <t>R</t>
  </si>
  <si>
    <t>O</t>
  </si>
  <si>
    <t>Cena</t>
  </si>
  <si>
    <t>DPH</t>
  </si>
  <si>
    <t>Počet tepov</t>
  </si>
  <si>
    <t>dĺžka života</t>
  </si>
  <si>
    <t>za celý život</t>
  </si>
  <si>
    <t>za minútu</t>
  </si>
  <si>
    <t>za hodinu</t>
  </si>
  <si>
    <t>za deň</t>
  </si>
  <si>
    <t>za týždeň</t>
  </si>
  <si>
    <t>za mesiac</t>
  </si>
  <si>
    <t>za rok</t>
  </si>
  <si>
    <t>Tovar</t>
  </si>
  <si>
    <t>Počet  kusov</t>
  </si>
  <si>
    <t>Cena za kus</t>
  </si>
  <si>
    <t xml:space="preserve">Cena </t>
  </si>
  <si>
    <t>Chlieb</t>
  </si>
  <si>
    <t>Mlieko</t>
  </si>
  <si>
    <t>Dátum:</t>
  </si>
  <si>
    <t>Cena celkom</t>
  </si>
  <si>
    <t>Cena s DPH</t>
  </si>
  <si>
    <t>Celkom</t>
  </si>
  <si>
    <t>Ján</t>
  </si>
  <si>
    <t>Peter</t>
  </si>
  <si>
    <t>Tržby</t>
  </si>
  <si>
    <t>Náklady</t>
  </si>
  <si>
    <t>Suroviny</t>
  </si>
  <si>
    <t xml:space="preserve">Mzdy </t>
  </si>
  <si>
    <t>Energie</t>
  </si>
  <si>
    <t>Stroje</t>
  </si>
  <si>
    <t>Autá</t>
  </si>
  <si>
    <t>Čistý zisk</t>
  </si>
  <si>
    <t>január</t>
  </si>
  <si>
    <t>február</t>
  </si>
  <si>
    <t>marec</t>
  </si>
  <si>
    <t>Zem</t>
  </si>
  <si>
    <t>Francúzsko</t>
  </si>
  <si>
    <t>Taliansko</t>
  </si>
  <si>
    <t>Grécko</t>
  </si>
  <si>
    <t>Španielsko</t>
  </si>
  <si>
    <t>Chorvátsko</t>
  </si>
  <si>
    <t>Egypt</t>
  </si>
  <si>
    <t>Počet tepov za týždeň = počet tepov za deň * 7</t>
  </si>
  <si>
    <t>Počet tepov za mesiac = počet tepov za deň * 30</t>
  </si>
  <si>
    <t>Počet tepov za rok = počet tepov za deň * 365</t>
  </si>
  <si>
    <t>Počet tepov za celý život = počet tepov za rok * dĺžka života</t>
  </si>
  <si>
    <t>Počet tepov za deň = počet tepov za hodinu * 24</t>
  </si>
  <si>
    <t>Počet tepov za hodinu =počet tepov za minútu * 60</t>
  </si>
  <si>
    <t>raňajky</t>
  </si>
  <si>
    <t>obed</t>
  </si>
  <si>
    <t>večera</t>
  </si>
  <si>
    <t>ubytovanie</t>
  </si>
  <si>
    <t>V pripravenej tabuľke vložte do príslušných buniek vzorce pre výpočet počtu tepov za hodinu, deň, týždeň, mesiac... , ak máte informáciu o počte tepov srdca za minútu. Do bunky dĺžka života vložte váš vek a vypočítajte, koľko tepov urobilo vaše srdce za celý život.
Zmeňte počet tepov za minútu, aj počet rokov a všimnite si, ako sa prepočítajú hodnoty.</t>
  </si>
  <si>
    <t>Pobočka</t>
  </si>
  <si>
    <t>Košice</t>
  </si>
  <si>
    <t>Bratislava</t>
  </si>
  <si>
    <t>Zvolen</t>
  </si>
  <si>
    <t>Spolu</t>
  </si>
  <si>
    <t xml:space="preserve">% </t>
  </si>
  <si>
    <t>Január</t>
  </si>
  <si>
    <t>Február</t>
  </si>
  <si>
    <t>Marec</t>
  </si>
  <si>
    <t>Jogurt</t>
  </si>
  <si>
    <t>Rohlík</t>
  </si>
  <si>
    <t>Ovocný čaj</t>
  </si>
  <si>
    <t xml:space="preserve">V pripravenej tabuľke doplňte vzorce pre výpočet ceny za jednotlivé položky
a do bunky E13 vložte vzorec pre výpočet celkovej ceny </t>
  </si>
  <si>
    <t>FAKTÚRA Č. 01/2006</t>
  </si>
  <si>
    <t>Percento</t>
  </si>
  <si>
    <t xml:space="preserve">Daň </t>
  </si>
  <si>
    <t>Výnosy spolu</t>
  </si>
  <si>
    <t xml:space="preserve">Výnosy </t>
  </si>
  <si>
    <t>minimálne výnosy</t>
  </si>
  <si>
    <t>maximálne výnosy</t>
  </si>
  <si>
    <t>priemer</t>
  </si>
  <si>
    <t>počet</t>
  </si>
  <si>
    <t>meno</t>
  </si>
  <si>
    <t>%</t>
  </si>
  <si>
    <t>Anna</t>
  </si>
  <si>
    <t>Pavol</t>
  </si>
  <si>
    <t>Tibor</t>
  </si>
  <si>
    <t>Iveta</t>
  </si>
  <si>
    <t>Mária</t>
  </si>
  <si>
    <t>Jana</t>
  </si>
  <si>
    <t>Adriana</t>
  </si>
  <si>
    <t>Tomáš</t>
  </si>
  <si>
    <t>Lukáš</t>
  </si>
  <si>
    <t>Matúš</t>
  </si>
  <si>
    <t>počet bodov</t>
  </si>
  <si>
    <t>výsledok</t>
  </si>
  <si>
    <t>GBP</t>
  </si>
  <si>
    <t>CZK</t>
  </si>
  <si>
    <t>EUR</t>
  </si>
  <si>
    <t>JPY</t>
  </si>
  <si>
    <t>HUF</t>
  </si>
  <si>
    <t>USD</t>
  </si>
  <si>
    <t>minimum</t>
  </si>
  <si>
    <t>maximum</t>
  </si>
  <si>
    <t>počítač</t>
  </si>
  <si>
    <t>čas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</si>
  <si>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</si>
  <si>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</si>
  <si>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</si>
  <si>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</si>
  <si>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</si>
  <si>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</si>
  <si>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</si>
  <si>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</si>
  <si>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</si>
  <si>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</si>
  <si>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09</t>
  </si>
  <si>
    <t>10</t>
  </si>
  <si>
    <t>identifikátor</t>
  </si>
  <si>
    <t>SuperB</t>
  </si>
  <si>
    <t>ročník</t>
  </si>
  <si>
    <t>trieda</t>
  </si>
  <si>
    <t>označenie</t>
  </si>
  <si>
    <t>Marta</t>
  </si>
  <si>
    <t>Igor</t>
  </si>
  <si>
    <t>Anton</t>
  </si>
  <si>
    <t>COUNT</t>
  </si>
  <si>
    <t>COUNTA</t>
  </si>
  <si>
    <t>hodnotenie</t>
  </si>
  <si>
    <t>body</t>
  </si>
  <si>
    <t>súčet: a+b</t>
  </si>
  <si>
    <t>rozdiel: a-c</t>
  </si>
  <si>
    <t>násobenie: a*c</t>
  </si>
  <si>
    <t>a*(b-c)</t>
  </si>
  <si>
    <t>a*b-c</t>
  </si>
  <si>
    <r>
      <t>mocnina: a</t>
    </r>
    <r>
      <rPr>
        <vertAlign val="superscript"/>
        <sz val="14"/>
        <rFont val="Arial CE"/>
        <charset val="238"/>
      </rPr>
      <t>2</t>
    </r>
  </si>
  <si>
    <r>
      <t>a</t>
    </r>
    <r>
      <rPr>
        <vertAlign val="superscript"/>
        <sz val="14"/>
        <rFont val="Arial CE"/>
        <charset val="238"/>
      </rPr>
      <t>c</t>
    </r>
  </si>
  <si>
    <r>
      <t>a</t>
    </r>
    <r>
      <rPr>
        <vertAlign val="superscript"/>
        <sz val="14"/>
        <rFont val="Arial CE"/>
        <charset val="238"/>
      </rPr>
      <t>1/2</t>
    </r>
  </si>
  <si>
    <t>delenie: a/c</t>
  </si>
  <si>
    <t>VxŠxH</t>
  </si>
  <si>
    <t>25mmx35mmx21mm</t>
  </si>
  <si>
    <t>25mmx5mmx21mm</t>
  </si>
  <si>
    <t>27mmx35mmx10mm</t>
  </si>
  <si>
    <t>28mmx38mmx17mm</t>
  </si>
  <si>
    <t>25mmx38mmx28mm</t>
  </si>
  <si>
    <t>25mmx30mmx20mm</t>
  </si>
  <si>
    <t>5mmx15mmx5mm</t>
  </si>
  <si>
    <t>5mmx5mmx8mm</t>
  </si>
  <si>
    <t>Mesiace/(počet dní);USD;EUR</t>
  </si>
  <si>
    <t>01/(22);46,535;43,703</t>
  </si>
  <si>
    <t>01 -  02/(42);46,939;43,705</t>
  </si>
  <si>
    <t>01 -  03/(64);47,287;43,708</t>
  </si>
  <si>
    <t>01 -  04/(83);47,613;43,651</t>
  </si>
  <si>
    <t>01 -  05/(104);47,958;43,558</t>
  </si>
  <si>
    <t>01 -  06/(125);48,328;43,436</t>
  </si>
  <si>
    <t>01 -  07/(146);48,504;43,315</t>
  </si>
  <si>
    <t>01 -  08/(168);48,436;43,287</t>
  </si>
  <si>
    <t>01 -  09/(188);48,368;43,314</t>
  </si>
  <si>
    <t>01 -  10/(211);48,338;43,345</t>
  </si>
  <si>
    <t>01 -  11/(232);48,356;43,325</t>
  </si>
  <si>
    <t>01 -  12/(250);48,347;43,309</t>
  </si>
  <si>
    <t>Údaje - Text na stĺpce ...</t>
  </si>
  <si>
    <t>V stĺpcoch D až F sú počty objednaných raňajok, obedov a večerí. V stĺpci G sú počty ubytovaných. Pod tabuľkou sú ceny za raňajky, obed, večeru a ubytovanie. Vypočítajte sumy, za stravu aj ubytovanie.</t>
  </si>
  <si>
    <t>Apríl</t>
  </si>
  <si>
    <t>Máj</t>
  </si>
  <si>
    <t>Jún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</si>
  <si>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</si>
  <si>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</si>
  <si>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</si>
  <si>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</si>
  <si>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</si>
  <si>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</si>
  <si>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</si>
  <si>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</si>
  <si>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</si>
  <si>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SPOLU</t>
  </si>
  <si>
    <t>Meno</t>
  </si>
  <si>
    <t>Dátum narodenia</t>
  </si>
  <si>
    <t xml:space="preserve">počet </t>
  </si>
  <si>
    <t>Z čísla:</t>
  </si>
  <si>
    <t>Novák</t>
  </si>
  <si>
    <t>Prešov</t>
  </si>
  <si>
    <t>ks</t>
  </si>
  <si>
    <t>cena</t>
  </si>
  <si>
    <t>Michalovce</t>
  </si>
  <si>
    <t>Pôžička - Výpočet splátok</t>
  </si>
  <si>
    <t>Výška pôžičky</t>
  </si>
  <si>
    <t>mesačná splátka</t>
  </si>
  <si>
    <t>Splatnosť</t>
  </si>
  <si>
    <t xml:space="preserve"> rokov</t>
  </si>
  <si>
    <t>za 1 rok</t>
  </si>
  <si>
    <t>Úrok</t>
  </si>
  <si>
    <t xml:space="preserve">za dobu splatnosti </t>
  </si>
  <si>
    <t>ročná
splátka</t>
  </si>
  <si>
    <t>Spolu:</t>
  </si>
  <si>
    <t>Ján Novák</t>
  </si>
  <si>
    <t>Katarína Vargová</t>
  </si>
  <si>
    <t>Ľudmila Cesneková</t>
  </si>
  <si>
    <t>Karol Kocún</t>
  </si>
  <si>
    <t>Tomáš Varga</t>
  </si>
  <si>
    <t>Michal Kováč</t>
  </si>
  <si>
    <t>Zuzana Uličianska</t>
  </si>
  <si>
    <t>Pavol Dráb</t>
  </si>
  <si>
    <t>Jozef Mlynár</t>
  </si>
  <si>
    <t>Anna Raková</t>
  </si>
  <si>
    <t>Jan</t>
  </si>
  <si>
    <t>Jaroslav</t>
  </si>
  <si>
    <t>počet splátok ročne</t>
  </si>
  <si>
    <t>úroková miera</t>
  </si>
  <si>
    <t>výška mesačnej splátky</t>
  </si>
  <si>
    <t>výška pôžičky</t>
  </si>
  <si>
    <t>počet splátok</t>
  </si>
  <si>
    <t>vklad</t>
  </si>
  <si>
    <t>ročná úroková miera</t>
  </si>
  <si>
    <t>počet období za rok</t>
  </si>
  <si>
    <t>1.</t>
  </si>
  <si>
    <t>počet rokov</t>
  </si>
  <si>
    <t>výsledná suma:</t>
  </si>
  <si>
    <t>2.</t>
  </si>
  <si>
    <t>daň z úroku</t>
  </si>
  <si>
    <t>3.</t>
  </si>
  <si>
    <t>vklad po roku</t>
  </si>
  <si>
    <t>vklad po 3. roku</t>
  </si>
  <si>
    <t>na konci 3.</t>
  </si>
  <si>
    <t>na konci 5.</t>
  </si>
  <si>
    <t>Známa hodnota X</t>
  </si>
  <si>
    <t>Známa hodnota Y</t>
  </si>
  <si>
    <t>Náklady na reklamu</t>
  </si>
  <si>
    <t>Predaj</t>
  </si>
  <si>
    <t>Predpokladaný predaj</t>
  </si>
  <si>
    <t xml:space="preserve">Zdroj: </t>
  </si>
  <si>
    <t>http://www.chudnutie-ako.sk/bmi/</t>
  </si>
  <si>
    <t>BMI</t>
  </si>
  <si>
    <t>&lt; 19</t>
  </si>
  <si>
    <t>podváha</t>
  </si>
  <si>
    <t>je pre zdravie nebezpečná, treba riešiť s lekárom</t>
  </si>
  <si>
    <t>&gt; 25</t>
  </si>
  <si>
    <t xml:space="preserve">nadváha  </t>
  </si>
  <si>
    <t>začnite sa hýbať</t>
  </si>
  <si>
    <t>&gt; 30</t>
  </si>
  <si>
    <t xml:space="preserve">obezita </t>
  </si>
  <si>
    <t>zdraviu nebezpečné, treba zmeniť životný štýl</t>
  </si>
  <si>
    <t>BMI = hmotnosť[kg]/výška[m]^2</t>
  </si>
  <si>
    <t>váha</t>
  </si>
  <si>
    <t>Škoda</t>
  </si>
  <si>
    <t>Banská Bystrica</t>
  </si>
  <si>
    <t>počet čísel</t>
  </si>
  <si>
    <t>počet neprázdnych buniek</t>
  </si>
  <si>
    <t>počet prázdnych buniek</t>
  </si>
  <si>
    <t>COUNTBLANK</t>
  </si>
  <si>
    <t>uspel</t>
  </si>
  <si>
    <t>Dátumy</t>
  </si>
  <si>
    <t>Číslo</t>
  </si>
  <si>
    <t>dnešný dátum</t>
  </si>
  <si>
    <t>o 100 dní</t>
  </si>
  <si>
    <t>pred 30 dňami</t>
  </si>
  <si>
    <t>Koľko dní je do 24.12?</t>
  </si>
  <si>
    <t>Koľko mám dnes dní</t>
  </si>
  <si>
    <t>Bc.;Jan Novák;14.12.1990</t>
  </si>
  <si>
    <t>Ing.;Pavel Dvorec;17.01.1980</t>
  </si>
  <si>
    <t>MUDr.;Jaroslav Adámek;06.02.1960</t>
  </si>
  <si>
    <t>;Stanislav Klaus;21.07.1970</t>
  </si>
  <si>
    <t>;Jan Sysel;10.11.1937</t>
  </si>
  <si>
    <t>Mgr.;Zdeno Pešák;23.06.1985</t>
  </si>
  <si>
    <t>;Karla Semerádová;26.11.1994</t>
  </si>
  <si>
    <t>Ing.;Otakar Jonák;16.10.1969</t>
  </si>
  <si>
    <t>;Pavla Skákavá;10.03.1995</t>
  </si>
  <si>
    <t>JUDr.;Jana Slobodová;31.10.1950</t>
  </si>
  <si>
    <t>Titul</t>
  </si>
  <si>
    <t>Priezvisko</t>
  </si>
  <si>
    <t>Počet  testovaných</t>
  </si>
  <si>
    <t>Počet úspešných</t>
  </si>
  <si>
    <t>Počet netestovaných</t>
  </si>
  <si>
    <t>Telegrafia</t>
  </si>
  <si>
    <t>Čas</t>
  </si>
  <si>
    <t>KARABOVÁ Martina</t>
  </si>
  <si>
    <t>SVK</t>
  </si>
  <si>
    <t>RKIC Košice</t>
  </si>
  <si>
    <t>KARABOVÁ Renáta</t>
  </si>
  <si>
    <t>PROKOPOVIČOVÁ Slávka</t>
  </si>
  <si>
    <t>SC Košice</t>
  </si>
  <si>
    <t>KALAPOŠOVÁ Zuzana</t>
  </si>
  <si>
    <t>SIC Košice</t>
  </si>
  <si>
    <t>KOTENOVÁ Bohunka</t>
  </si>
  <si>
    <t>CZE</t>
  </si>
  <si>
    <t>Finančná správa SR &amp; ECSA</t>
  </si>
  <si>
    <t>PETROVIČOVÁ Lucia</t>
  </si>
  <si>
    <t>U.S.Steel Košice,s.r.o</t>
  </si>
  <si>
    <t>CIFRANIČOVÁ Gabriela</t>
  </si>
  <si>
    <t>FUN Riders</t>
  </si>
  <si>
    <t>ŠEVČÍKOVÁ Romana</t>
  </si>
  <si>
    <t>L&amp;Š</t>
  </si>
  <si>
    <t>ANDREASOVÁ Kristína</t>
  </si>
  <si>
    <t>not assigned</t>
  </si>
  <si>
    <t>FJORD Helle</t>
  </si>
  <si>
    <t>DEN</t>
  </si>
  <si>
    <t>Odense</t>
  </si>
  <si>
    <t>TKÁČOVÁ Mária</t>
  </si>
  <si>
    <t>Run Team Dobšiná</t>
  </si>
  <si>
    <t>BALOGOVÁ Silvia</t>
  </si>
  <si>
    <t>HEIDENFELDER Christine</t>
  </si>
  <si>
    <t>AUT</t>
  </si>
  <si>
    <t>Ternitz</t>
  </si>
  <si>
    <t>PERÚNOVÁ Miroslava</t>
  </si>
  <si>
    <t>DUČAIOVÁ Zuzana</t>
  </si>
  <si>
    <t>Krtko</t>
  </si>
  <si>
    <t>SAVČINSKÁ Vanda</t>
  </si>
  <si>
    <t>Bardejov</t>
  </si>
  <si>
    <t>MIKULENKOVA Jana</t>
  </si>
  <si>
    <t>KOCHELKOVÁ Monika</t>
  </si>
  <si>
    <t>LULEYOVA Petra</t>
  </si>
  <si>
    <t>KUŠNIERIKOVÁ Jana</t>
  </si>
  <si>
    <t>ČEKANOVÁ Jarmila</t>
  </si>
  <si>
    <t>ŠTEFÁNIKOVÁ Jana</t>
  </si>
  <si>
    <t>FALISOVÁ Mária</t>
  </si>
  <si>
    <t>MOHLEROVÁ Sylvia</t>
  </si>
  <si>
    <t>TVRDOŇOVÁ Martina</t>
  </si>
  <si>
    <t>T-Systems Slovakia</t>
  </si>
  <si>
    <t>MAZÁKOVÁ Petra</t>
  </si>
  <si>
    <t>GETRAG</t>
  </si>
  <si>
    <t>HAJTOLOVA Martina</t>
  </si>
  <si>
    <t>KUBOVČÍKOVÁ Beáta</t>
  </si>
  <si>
    <t>Liptovský Ján</t>
  </si>
  <si>
    <t>DOMONKOŠOVÁ Petra</t>
  </si>
  <si>
    <t>SOPKA Seňa</t>
  </si>
  <si>
    <t>FULLAJTÁROVÁ Erika</t>
  </si>
  <si>
    <t>RESEKOVÁ Mária</t>
  </si>
  <si>
    <t>DUČAIOVÁ Eva</t>
  </si>
  <si>
    <t>KRTKO Košice</t>
  </si>
  <si>
    <t>KOZÁKOVÁ Katarína</t>
  </si>
  <si>
    <t>ŠK KOMPAS</t>
  </si>
  <si>
    <t>RUŽIČKOVÁ Štefánia</t>
  </si>
  <si>
    <t>TEBINKOVÁ Zuzana</t>
  </si>
  <si>
    <t>PROCHÁZKOVÁ Zlatica</t>
  </si>
  <si>
    <t>VINCEOVA Erika</t>
  </si>
  <si>
    <t>HLINKOVÁ Petra</t>
  </si>
  <si>
    <t>OLEJÁROVÁ Lýdia</t>
  </si>
  <si>
    <t>ROVENSKÁ Alžbeta</t>
  </si>
  <si>
    <t>KUNDRÁTOVÁ Mária</t>
  </si>
  <si>
    <t>OBROČNÍKOVÁ Martina</t>
  </si>
  <si>
    <t>HUSÁROVÁ Michaela</t>
  </si>
  <si>
    <t>JACÁKOVÁ Patrícia</t>
  </si>
  <si>
    <t>LORINCZOVÁ Barbora</t>
  </si>
  <si>
    <t>MARCINOVÁ Lucia</t>
  </si>
  <si>
    <t>VARGOVA Silvia</t>
  </si>
  <si>
    <t>JANDEROVÁ Silvie</t>
  </si>
  <si>
    <t>Těšíme se</t>
  </si>
  <si>
    <t>GOMBOSOVÁ Dana</t>
  </si>
  <si>
    <t>MURZOVÁ Henrieta</t>
  </si>
  <si>
    <t>TOKARČÍKOVÁ Ivana</t>
  </si>
  <si>
    <t>MIŽÍKOVÁ Lenka</t>
  </si>
  <si>
    <t>NESS KDC</t>
  </si>
  <si>
    <t>MÚČKOVÁ Alexandra</t>
  </si>
  <si>
    <t>SPECIFIC</t>
  </si>
  <si>
    <t>CYPRIANOVA Adriana</t>
  </si>
  <si>
    <t>SZABARIOVÁ Kristína</t>
  </si>
  <si>
    <t>TEĽMANOVÁ Katarína</t>
  </si>
  <si>
    <t>Magneti Marelli</t>
  </si>
  <si>
    <t>VARGOVÁ Vladimíra</t>
  </si>
  <si>
    <t>FISCHEROVÁ Rusnáková Nikola</t>
  </si>
  <si>
    <t>PIVOVARNIKOVA Katarina</t>
  </si>
  <si>
    <t>OBERTOVÁ Anna</t>
  </si>
  <si>
    <t>Štartovné číslo</t>
  </si>
  <si>
    <t>Krajina</t>
  </si>
  <si>
    <t>Klub</t>
  </si>
  <si>
    <t>Strata na víťazku</t>
  </si>
  <si>
    <t>Výsledky MMM 2013 - Korčuliari - ženy - 20 km</t>
  </si>
  <si>
    <t>Kredity</t>
  </si>
  <si>
    <r>
      <rPr>
        <b/>
        <sz val="10"/>
        <rFont val="Arial CE"/>
        <charset val="238"/>
      </rPr>
      <t>Výsledok:</t>
    </r>
    <r>
      <rPr>
        <sz val="10"/>
        <rFont val="Arial CE"/>
        <charset val="238"/>
      </rPr>
      <t xml:space="preserve">
Ak je počet bodov &gt; = 75 výsledok = vyhovel
ak je počet bodov &lt; 75, výsledok je nevyhovel
</t>
    </r>
    <r>
      <rPr>
        <b/>
        <sz val="10"/>
        <rFont val="Arial CE"/>
        <charset val="238"/>
      </rPr>
      <t>Kredity</t>
    </r>
    <r>
      <rPr>
        <sz val="10"/>
        <rFont val="Arial CE"/>
        <charset val="238"/>
      </rPr>
      <t xml:space="preserve">
Ak je počet bodov &lt;  75 kredity = 0
ak je počet bodov &gt;= 75, kredity = počet bodov * 1,25</t>
    </r>
  </si>
  <si>
    <t>Meno Priezvisko</t>
  </si>
  <si>
    <t>Faktúra č.</t>
  </si>
  <si>
    <t>Zľava v %</t>
  </si>
  <si>
    <t>Cena po zľave</t>
  </si>
  <si>
    <t>Kia</t>
  </si>
  <si>
    <t>Rio</t>
  </si>
  <si>
    <t>Sportige</t>
  </si>
  <si>
    <t>Stinger</t>
  </si>
  <si>
    <t>Octavia</t>
  </si>
  <si>
    <t>Fabia</t>
  </si>
  <si>
    <t>Citigo</t>
  </si>
  <si>
    <t>Golf</t>
  </si>
  <si>
    <t>Volkswagen</t>
  </si>
  <si>
    <t>Polo</t>
  </si>
  <si>
    <t>Passat</t>
  </si>
  <si>
    <t>Touran</t>
  </si>
  <si>
    <t>Sorento</t>
  </si>
  <si>
    <t>Vzorce - Definovať názov</t>
  </si>
  <si>
    <t>IF(logický test;hodnota ak pravda;hodnota ak nepravda)</t>
  </si>
  <si>
    <t xml:space="preserve">
</t>
  </si>
  <si>
    <t>Hrubý zisk</t>
  </si>
  <si>
    <t>&gt;75</t>
  </si>
  <si>
    <t>&lt;=75</t>
  </si>
  <si>
    <t>výška [m]</t>
  </si>
  <si>
    <t>Určte mocninu: Číslo v stĺpci B vynásobíme číslom v riadku 2</t>
  </si>
  <si>
    <t>Bc.</t>
  </si>
  <si>
    <t>Ing.</t>
  </si>
  <si>
    <t>MUDr.</t>
  </si>
  <si>
    <t>Mgr.</t>
  </si>
  <si>
    <t>JUDr.</t>
  </si>
  <si>
    <t>Pavel</t>
  </si>
  <si>
    <t>Dvorec</t>
  </si>
  <si>
    <t>Adámek</t>
  </si>
  <si>
    <t>Stanislav</t>
  </si>
  <si>
    <t>Klaus</t>
  </si>
  <si>
    <t>Sysel</t>
  </si>
  <si>
    <t>Zdeno</t>
  </si>
  <si>
    <t>Pešák</t>
  </si>
  <si>
    <t>Karla</t>
  </si>
  <si>
    <t>Semerádová</t>
  </si>
  <si>
    <t>Otakar</t>
  </si>
  <si>
    <t>Jonák</t>
  </si>
  <si>
    <t>Pavla</t>
  </si>
  <si>
    <t>Skákavá</t>
  </si>
  <si>
    <t>Slobodová</t>
  </si>
  <si>
    <t>j.cena</t>
  </si>
  <si>
    <t>čislo faktúry</t>
  </si>
  <si>
    <t>dátum vystavenia</t>
  </si>
  <si>
    <t>dátum splatnosti</t>
  </si>
  <si>
    <t xml:space="preserve">splatnosť v dňoch </t>
  </si>
  <si>
    <t>Švajčiarsko</t>
  </si>
  <si>
    <t>Nórsko</t>
  </si>
  <si>
    <t>Dánsko</t>
  </si>
  <si>
    <t>Írsko</t>
  </si>
  <si>
    <t>Švédsko</t>
  </si>
  <si>
    <t>Holandsko</t>
  </si>
  <si>
    <t>Rakúsko</t>
  </si>
  <si>
    <t>Fínsko</t>
  </si>
  <si>
    <t>Nemecko</t>
  </si>
  <si>
    <t>Belgicko</t>
  </si>
  <si>
    <t>EU</t>
  </si>
  <si>
    <t>Portugalsko</t>
  </si>
  <si>
    <t>HDP na osobu 2015</t>
  </si>
  <si>
    <t>% zo Švajčiarska</t>
  </si>
  <si>
    <t>priemer EU</t>
  </si>
  <si>
    <t xml:space="preserve"> priemeru EU</t>
  </si>
  <si>
    <t xml:space="preserve">Deficit </t>
  </si>
  <si>
    <t>celkom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</si>
</sst>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8" formatCode="#,##0.00\ &quot;€&quot;;[Red]\-#,##0.00\ &quot;€&quot;"/>
    <numFmt numFmtId="164" formatCode="_(* #,##0.00_);_(* \(#,##0.00\);_(* &quot;-&quot;??_);_(@_)"/>
    <numFmt numFmtId="165" formatCode="#,##0\ &quot;Sk&quot;;[Red]\-#,##0\ &quot;Sk&quot;"/>
    <numFmt numFmtId="166" formatCode="#,##0.00\ &quot;Sk&quot;;[Red]\-#,##0.00\ &quot;Sk&quot;"/>
    <numFmt numFmtId="167" formatCode="_-* #,##0.00\ &quot;Sk&quot;_-;\-* #,##0.00\ &quot;Sk&quot;_-;_-* &quot;-&quot;??\ &quot;Sk&quot;_-;_-@_-"/>
    <numFmt numFmtId="168" formatCode="_-* #,##0.00\ _S_k_-;\-* #,##0.00\ _S_k_-;_-* &quot;-&quot;??\ _S_k_-;_-@_-"/>
    <numFmt numFmtId="169" formatCode="#,##0.00\ &quot;Sk&quot;"/>
    <numFmt numFmtId="170" formatCode="_-* #,##0\ _S_k_-;\-* #,##0\ _S_k_-;_-* &quot;-&quot;??\ _S_k_-;_-@_-"/>
    <numFmt numFmtId="171" formatCode="0.0"/>
    <numFmt numFmtId="172" formatCode="[$€-2]\ #,##0"/>
    <numFmt numFmtId="173" formatCode="0.000"/>
    <numFmt numFmtId="174" formatCode="[$-41B]d\.\ mmmm\ yyyy;@"/>
    <numFmt numFmtId="175" formatCode="_-* #,##0\ [$€-41B]_-;\-* #,##0\ [$€-41B]_-;_-* &quot;-&quot;??\ [$€-41B]_-;_-@_-"/>
    <numFmt numFmtId="176" formatCode="_-* #,##0.00\ [$€-41B]_-;\-* #,##0.00\ [$€-41B]_-;_-* &quot;-&quot;??\ [$€-41B]_-;_-@_-"/>
    <numFmt numFmtId="177" formatCode="#,##0_ ;\-#,##0\ "/>
    <numFmt numFmtId="178" formatCode="_-* #,##0.00\ [$€-1]_-;\-* #,##0.00\ [$€-1]_-;_-* &quot;-&quot;??\ [$€-1]_-;_-@_-"/>
    <numFmt numFmtId="179" formatCode="_-* #,##0.00\ [$EUR-41B]_-;\-* #,##0.00\ [$EUR-41B]_-;_-* &quot;-&quot;??\ [$EUR-41B]_-;_-@_-"/>
    <numFmt numFmtId="180" formatCode="_-* #,##0.00\ [$Kč-405]_-;\-* #,##0.00\ [$Kč-405]_-;_-* &quot;-&quot;??\ [$Kč-405]_-;_-@_-"/>
    <numFmt numFmtId="181" formatCode="0.0%"/>
  </numFmts>
  <fonts count="84" x14ac:knownFonts="1">
    <font>
      <sz val="10"/>
      <name val="Arial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name val="Tahoma"/>
      <family val="2"/>
      <charset val="238"/>
    </font>
    <font>
      <sz val="14"/>
      <color indexed="10"/>
      <name val="Tahoma"/>
      <family val="2"/>
    </font>
    <font>
      <sz val="16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sz val="10"/>
      <name val="Arial CE"/>
      <family val="2"/>
      <charset val="238"/>
    </font>
    <font>
      <b/>
      <i/>
      <sz val="12"/>
      <name val="Comic Sans MS"/>
      <family val="4"/>
    </font>
    <font>
      <sz val="12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b/>
      <sz val="14"/>
      <color indexed="10"/>
      <name val="Tahoma"/>
      <family val="2"/>
    </font>
    <font>
      <b/>
      <sz val="14"/>
      <name val="Tahoma"/>
      <family val="2"/>
    </font>
    <font>
      <b/>
      <sz val="14"/>
      <color indexed="12"/>
      <name val="Tahoma"/>
      <family val="2"/>
    </font>
    <font>
      <sz val="14"/>
      <name val="Tahoma"/>
      <family val="2"/>
    </font>
    <font>
      <b/>
      <i/>
      <sz val="14"/>
      <name val="Arial CE"/>
      <family val="2"/>
      <charset val="238"/>
    </font>
    <font>
      <sz val="8"/>
      <name val="Arial CE"/>
      <charset val="238"/>
    </font>
    <font>
      <sz val="12"/>
      <name val="Arial"/>
      <family val="2"/>
      <charset val="238"/>
    </font>
    <font>
      <sz val="12"/>
      <name val="Arial"/>
      <family val="2"/>
    </font>
    <font>
      <b/>
      <sz val="14"/>
      <color indexed="9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Arial"/>
      <family val="2"/>
      <charset val="238"/>
    </font>
    <font>
      <b/>
      <sz val="14"/>
      <name val="Verdana"/>
      <family val="2"/>
      <charset val="238"/>
    </font>
    <font>
      <b/>
      <sz val="14"/>
      <color indexed="9"/>
      <name val="Verdana"/>
      <family val="2"/>
      <charset val="238"/>
    </font>
    <font>
      <sz val="14"/>
      <name val="Tahoma"/>
      <family val="2"/>
      <charset val="238"/>
    </font>
    <font>
      <vertAlign val="superscript"/>
      <sz val="14"/>
      <name val="Arial CE"/>
      <charset val="238"/>
    </font>
    <font>
      <sz val="10"/>
      <name val="Arial"/>
      <family val="2"/>
      <charset val="238"/>
    </font>
    <font>
      <b/>
      <sz val="11"/>
      <color indexed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2"/>
      <name val="Arial CE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 CE"/>
      <family val="2"/>
      <charset val="238"/>
    </font>
    <font>
      <b/>
      <sz val="9"/>
      <color indexed="62"/>
      <name val="Tahoma"/>
      <family val="2"/>
    </font>
    <font>
      <sz val="9"/>
      <name val="Tahoma"/>
      <family val="2"/>
      <charset val="238"/>
    </font>
    <font>
      <b/>
      <sz val="16"/>
      <name val="Comic Sans MS"/>
      <family val="4"/>
    </font>
    <font>
      <b/>
      <sz val="10"/>
      <name val="Comic Sans MS"/>
      <family val="4"/>
    </font>
    <font>
      <sz val="10"/>
      <name val="Comic Sans MS"/>
      <family val="4"/>
    </font>
    <font>
      <sz val="8"/>
      <name val="Arial"/>
      <family val="2"/>
      <charset val="238"/>
    </font>
    <font>
      <sz val="12"/>
      <name val="Tahoma"/>
      <family val="2"/>
      <charset val="238"/>
    </font>
    <font>
      <sz val="10"/>
      <name val="Arial"/>
      <family val="2"/>
      <charset val="238"/>
    </font>
    <font>
      <sz val="10"/>
      <name val="Helv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8"/>
      <name val="Arial CE"/>
      <family val="2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Arial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8"/>
      <name val="Arial CE"/>
      <family val="2"/>
      <charset val="238"/>
    </font>
    <font>
      <b/>
      <sz val="18"/>
      <color indexed="56"/>
      <name val="Cambria"/>
      <family val="2"/>
      <charset val="238"/>
    </font>
    <font>
      <b/>
      <i/>
      <sz val="10"/>
      <name val="Times New Roman CE"/>
      <family val="1"/>
      <charset val="238"/>
    </font>
    <font>
      <b/>
      <i/>
      <sz val="14"/>
      <color indexed="39"/>
      <name val="Arial CE"/>
      <family val="2"/>
      <charset val="238"/>
    </font>
    <font>
      <sz val="11"/>
      <color indexed="60"/>
      <name val="Calibri"/>
      <family val="2"/>
      <charset val="238"/>
    </font>
    <font>
      <b/>
      <i/>
      <sz val="14"/>
      <name val="Times New Roman"/>
      <family val="1"/>
      <charset val="238"/>
    </font>
    <font>
      <b/>
      <i/>
      <sz val="8"/>
      <color indexed="9"/>
      <name val="Arial CE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2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0"/>
      <name val="Arial CE"/>
      <charset val="238"/>
    </font>
    <font>
      <b/>
      <sz val="11"/>
      <color rgb="FFFFFFFF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sz val="10"/>
      <color indexed="9"/>
      <name val="Arial"/>
      <family val="2"/>
      <charset val="238"/>
    </font>
    <font>
      <b/>
      <sz val="20"/>
      <color rgb="FFFF0000"/>
      <name val="Arial CE"/>
      <charset val="238"/>
    </font>
    <font>
      <sz val="10"/>
      <color theme="0"/>
      <name val="Arial"/>
      <family val="2"/>
      <charset val="238"/>
    </font>
    <font>
      <sz val="14"/>
      <color rgb="FF000000"/>
      <name val="Arial"/>
      <family val="2"/>
      <charset val="238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lightGray"/>
    </fill>
    <fill>
      <patternFill patternType="gray0625"/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6B82B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ck">
        <color indexed="30"/>
      </left>
      <right style="medium">
        <color indexed="30"/>
      </right>
      <top style="thick">
        <color indexed="30"/>
      </top>
      <bottom style="medium">
        <color indexed="30"/>
      </bottom>
      <diagonal/>
    </border>
    <border>
      <left style="thick">
        <color indexed="30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30"/>
      </left>
      <right style="medium">
        <color indexed="30"/>
      </right>
      <top style="thick">
        <color indexed="30"/>
      </top>
      <bottom style="medium">
        <color indexed="30"/>
      </bottom>
      <diagonal/>
    </border>
    <border>
      <left style="medium">
        <color indexed="30"/>
      </left>
      <right style="thick">
        <color indexed="30"/>
      </right>
      <top style="thick">
        <color indexed="30"/>
      </top>
      <bottom style="medium">
        <color indexed="30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2"/>
      </left>
      <right style="thick">
        <color indexed="30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ck">
        <color rgb="FFC00000"/>
      </left>
      <right style="medium">
        <color rgb="FFC00000"/>
      </right>
      <top style="thick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thick">
        <color rgb="FFC00000"/>
      </top>
      <bottom style="medium">
        <color rgb="FFC00000"/>
      </bottom>
      <diagonal/>
    </border>
    <border>
      <left style="medium">
        <color rgb="FFC00000"/>
      </left>
      <right style="thick">
        <color rgb="FFC00000"/>
      </right>
      <top style="thick">
        <color rgb="FFC00000"/>
      </top>
      <bottom style="medium">
        <color rgb="FFC00000"/>
      </bottom>
      <diagonal/>
    </border>
    <border>
      <left style="thick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thick">
        <color rgb="FFC00000"/>
      </right>
      <top style="medium">
        <color rgb="FFC00000"/>
      </top>
      <bottom style="medium">
        <color rgb="FFC00000"/>
      </bottom>
      <diagonal/>
    </border>
    <border>
      <left style="thick">
        <color rgb="FFC00000"/>
      </left>
      <right style="medium">
        <color rgb="FFC00000"/>
      </right>
      <top style="medium">
        <color rgb="FFC00000"/>
      </top>
      <bottom style="thick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thick">
        <color rgb="FFC00000"/>
      </bottom>
      <diagonal/>
    </border>
    <border>
      <left style="medium">
        <color rgb="FFC00000"/>
      </left>
      <right style="thick">
        <color rgb="FFC00000"/>
      </right>
      <top style="medium">
        <color rgb="FFC00000"/>
      </top>
      <bottom style="thick">
        <color rgb="FFC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3">
    <xf numFmtId="0" fontId="0" fillId="0" borderId="0"/>
    <xf numFmtId="0" fontId="48" fillId="2" borderId="0" applyNumberFormat="0" applyBorder="0" applyAlignment="0" applyProtection="0"/>
    <xf numFmtId="0" fontId="48" fillId="3" borderId="0" applyNumberFormat="0" applyBorder="0" applyAlignment="0" applyProtection="0"/>
    <xf numFmtId="0" fontId="48" fillId="4" borderId="0" applyNumberFormat="0" applyBorder="0" applyAlignment="0" applyProtection="0"/>
    <xf numFmtId="0" fontId="48" fillId="5" borderId="0" applyNumberFormat="0" applyBorder="0" applyAlignment="0" applyProtection="0"/>
    <xf numFmtId="0" fontId="48" fillId="6" borderId="0" applyNumberFormat="0" applyBorder="0" applyAlignment="0" applyProtection="0"/>
    <xf numFmtId="0" fontId="48" fillId="7" borderId="0" applyNumberFormat="0" applyBorder="0" applyAlignment="0" applyProtection="0"/>
    <xf numFmtId="0" fontId="48" fillId="8" borderId="0" applyNumberFormat="0" applyBorder="0" applyAlignment="0" applyProtection="0"/>
    <xf numFmtId="0" fontId="48" fillId="9" borderId="0" applyNumberFormat="0" applyBorder="0" applyAlignment="0" applyProtection="0"/>
    <xf numFmtId="0" fontId="48" fillId="10" borderId="0" applyNumberFormat="0" applyBorder="0" applyAlignment="0" applyProtection="0"/>
    <xf numFmtId="0" fontId="48" fillId="5" borderId="0" applyNumberFormat="0" applyBorder="0" applyAlignment="0" applyProtection="0"/>
    <xf numFmtId="0" fontId="48" fillId="8" borderId="0" applyNumberFormat="0" applyBorder="0" applyAlignment="0" applyProtection="0"/>
    <xf numFmtId="0" fontId="48" fillId="11" borderId="0" applyNumberFormat="0" applyBorder="0" applyAlignment="0" applyProtection="0"/>
    <xf numFmtId="0" fontId="49" fillId="12" borderId="0" applyNumberFormat="0" applyBorder="0" applyAlignment="0" applyProtection="0"/>
    <xf numFmtId="0" fontId="49" fillId="9" borderId="0" applyNumberFormat="0" applyBorder="0" applyAlignment="0" applyProtection="0"/>
    <xf numFmtId="0" fontId="49" fillId="10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164" fontId="51" fillId="0" borderId="0" applyFont="0" applyFill="0" applyBorder="0" applyAlignment="0" applyProtection="0"/>
    <xf numFmtId="0" fontId="50" fillId="0" borderId="1" applyNumberFormat="0" applyFill="0" applyAlignment="0" applyProtection="0"/>
    <xf numFmtId="0" fontId="56" fillId="3" borderId="0" applyNumberFormat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0" fillId="0" borderId="0" applyFill="0" applyBorder="0" applyAlignment="0" applyProtection="0"/>
    <xf numFmtId="0" fontId="52" fillId="0" borderId="0"/>
    <xf numFmtId="0" fontId="53" fillId="21" borderId="0"/>
    <xf numFmtId="0" fontId="54" fillId="22" borderId="0"/>
    <xf numFmtId="0" fontId="55" fillId="0" borderId="0"/>
    <xf numFmtId="0" fontId="57" fillId="20" borderId="2" applyNumberFormat="0" applyAlignment="0" applyProtection="0"/>
    <xf numFmtId="0" fontId="58" fillId="0" borderId="0">
      <alignment wrapText="1"/>
    </xf>
    <xf numFmtId="0" fontId="2" fillId="23" borderId="3">
      <alignment horizontal="center" vertical="center" wrapText="1"/>
    </xf>
    <xf numFmtId="0" fontId="32" fillId="23" borderId="5">
      <alignment horizontal="center" vertical="center"/>
    </xf>
    <xf numFmtId="0" fontId="59" fillId="0" borderId="0" applyNumberFormat="0" applyFill="0" applyBorder="0" applyAlignment="0" applyProtection="0"/>
    <xf numFmtId="0" fontId="60" fillId="0" borderId="0"/>
    <xf numFmtId="0" fontId="8" fillId="24" borderId="0"/>
    <xf numFmtId="0" fontId="61" fillId="25" borderId="0"/>
    <xf numFmtId="0" fontId="62" fillId="26" borderId="0" applyNumberFormat="0" applyBorder="0" applyAlignment="0" applyProtection="0"/>
    <xf numFmtId="0" fontId="31" fillId="0" borderId="0"/>
    <xf numFmtId="0" fontId="21" fillId="0" borderId="0"/>
    <xf numFmtId="0" fontId="31" fillId="0" borderId="0"/>
    <xf numFmtId="0" fontId="1" fillId="0" borderId="0"/>
    <xf numFmtId="0" fontId="2" fillId="27" borderId="6">
      <alignment horizontal="center"/>
    </xf>
    <xf numFmtId="0" fontId="63" fillId="0" borderId="0"/>
    <xf numFmtId="9" fontId="1" fillId="0" borderId="0" applyFont="0" applyFill="0" applyBorder="0" applyAlignment="0" applyProtection="0"/>
    <xf numFmtId="0" fontId="3" fillId="0" borderId="0"/>
    <xf numFmtId="49" fontId="64" fillId="28" borderId="0"/>
    <xf numFmtId="49" fontId="38" fillId="0" borderId="0"/>
    <xf numFmtId="0" fontId="65" fillId="0" borderId="4" applyNumberFormat="0" applyFill="0" applyAlignment="0" applyProtection="0"/>
    <xf numFmtId="0" fontId="66" fillId="4" borderId="0" applyNumberFormat="0" applyBorder="0" applyAlignment="0" applyProtection="0"/>
    <xf numFmtId="0" fontId="67" fillId="29" borderId="0"/>
    <xf numFmtId="0" fontId="68" fillId="0" borderId="0"/>
    <xf numFmtId="0" fontId="47" fillId="0" borderId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49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9" borderId="0" applyNumberFormat="0" applyBorder="0" applyAlignment="0" applyProtection="0"/>
    <xf numFmtId="0" fontId="31" fillId="0" borderId="0"/>
    <xf numFmtId="0" fontId="79" fillId="0" borderId="0" applyNumberFormat="0" applyFill="0" applyBorder="0" applyAlignment="0" applyProtection="0">
      <alignment vertical="top"/>
      <protection locked="0"/>
    </xf>
  </cellStyleXfs>
  <cellXfs count="331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8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167" fontId="7" fillId="0" borderId="0" xfId="23" applyFont="1" applyBorder="1" applyAlignment="1">
      <alignment horizontal="center" vertical="center"/>
    </xf>
    <xf numFmtId="9" fontId="7" fillId="31" borderId="14" xfId="0" applyNumberFormat="1" applyFont="1" applyFill="1" applyBorder="1" applyAlignment="1">
      <alignment horizontal="center" vertical="center"/>
    </xf>
    <xf numFmtId="0" fontId="9" fillId="0" borderId="0" xfId="0" applyFont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17" xfId="0" applyBorder="1"/>
    <xf numFmtId="0" fontId="9" fillId="0" borderId="3" xfId="0" applyFont="1" applyBorder="1" applyAlignment="1">
      <alignment horizontal="center" vertical="center"/>
    </xf>
    <xf numFmtId="0" fontId="11" fillId="32" borderId="0" xfId="0" applyFont="1" applyFill="1"/>
    <xf numFmtId="0" fontId="3" fillId="32" borderId="3" xfId="0" applyFont="1" applyFill="1" applyBorder="1" applyAlignment="1">
      <alignment horizontal="center"/>
    </xf>
    <xf numFmtId="0" fontId="11" fillId="33" borderId="0" xfId="0" applyFont="1" applyFill="1"/>
    <xf numFmtId="0" fontId="3" fillId="33" borderId="12" xfId="0" applyFont="1" applyFill="1" applyBorder="1"/>
    <xf numFmtId="0" fontId="0" fillId="0" borderId="18" xfId="0" applyBorder="1"/>
    <xf numFmtId="0" fontId="0" fillId="0" borderId="0" xfId="0" applyAlignment="1">
      <alignment horizontal="left" vertical="center"/>
    </xf>
    <xf numFmtId="0" fontId="0" fillId="35" borderId="19" xfId="0" applyFill="1" applyBorder="1"/>
    <xf numFmtId="0" fontId="0" fillId="35" borderId="20" xfId="0" applyFill="1" applyBorder="1"/>
    <xf numFmtId="0" fontId="0" fillId="35" borderId="0" xfId="0" applyFill="1" applyBorder="1"/>
    <xf numFmtId="0" fontId="0" fillId="35" borderId="21" xfId="0" applyFill="1" applyBorder="1"/>
    <xf numFmtId="0" fontId="0" fillId="35" borderId="22" xfId="0" applyFill="1" applyBorder="1"/>
    <xf numFmtId="0" fontId="0" fillId="35" borderId="23" xfId="0" applyFill="1" applyBorder="1"/>
    <xf numFmtId="167" fontId="7" fillId="30" borderId="14" xfId="23" applyFont="1" applyFill="1" applyBorder="1" applyAlignment="1">
      <alignment horizontal="center" vertical="center"/>
    </xf>
    <xf numFmtId="0" fontId="8" fillId="33" borderId="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23" borderId="11" xfId="0" applyFont="1" applyFill="1" applyBorder="1" applyAlignment="1">
      <alignment horizontal="center" vertical="center"/>
    </xf>
    <xf numFmtId="0" fontId="8" fillId="23" borderId="12" xfId="0" applyFont="1" applyFill="1" applyBorder="1" applyAlignment="1">
      <alignment horizontal="center" vertical="center"/>
    </xf>
    <xf numFmtId="3" fontId="8" fillId="35" borderId="7" xfId="0" applyNumberFormat="1" applyFont="1" applyFill="1" applyBorder="1" applyAlignment="1">
      <alignment horizontal="center" vertical="center"/>
    </xf>
    <xf numFmtId="170" fontId="9" fillId="0" borderId="22" xfId="22" applyNumberFormat="1" applyFont="1" applyBorder="1"/>
    <xf numFmtId="0" fontId="12" fillId="35" borderId="24" xfId="0" applyFont="1" applyFill="1" applyBorder="1"/>
    <xf numFmtId="0" fontId="12" fillId="35" borderId="19" xfId="0" applyFont="1" applyFill="1" applyBorder="1"/>
    <xf numFmtId="0" fontId="12" fillId="35" borderId="25" xfId="0" applyFont="1" applyFill="1" applyBorder="1"/>
    <xf numFmtId="0" fontId="12" fillId="35" borderId="0" xfId="0" applyFont="1" applyFill="1" applyBorder="1"/>
    <xf numFmtId="0" fontId="12" fillId="35" borderId="26" xfId="0" applyFont="1" applyFill="1" applyBorder="1"/>
    <xf numFmtId="0" fontId="12" fillId="35" borderId="22" xfId="0" applyFont="1" applyFill="1" applyBorder="1"/>
    <xf numFmtId="0" fontId="15" fillId="35" borderId="27" xfId="0" applyFont="1" applyFill="1" applyBorder="1" applyAlignment="1">
      <alignment horizontal="center" vertical="center"/>
    </xf>
    <xf numFmtId="0" fontId="16" fillId="30" borderId="3" xfId="0" applyFont="1" applyFill="1" applyBorder="1" applyAlignment="1">
      <alignment horizontal="center"/>
    </xf>
    <xf numFmtId="0" fontId="17" fillId="31" borderId="28" xfId="0" applyFont="1" applyFill="1" applyBorder="1" applyAlignment="1">
      <alignment horizontal="center"/>
    </xf>
    <xf numFmtId="0" fontId="17" fillId="3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4" fillId="0" borderId="0" xfId="0" applyFont="1"/>
    <xf numFmtId="0" fontId="19" fillId="33" borderId="3" xfId="0" applyFont="1" applyFill="1" applyBorder="1"/>
    <xf numFmtId="0" fontId="19" fillId="32" borderId="3" xfId="0" applyFont="1" applyFill="1" applyBorder="1"/>
    <xf numFmtId="0" fontId="14" fillId="0" borderId="0" xfId="0" applyFont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35" borderId="3" xfId="0" applyFont="1" applyFill="1" applyBorder="1"/>
    <xf numFmtId="0" fontId="9" fillId="0" borderId="3" xfId="0" applyFont="1" applyBorder="1" applyAlignment="1">
      <alignment horizontal="right"/>
    </xf>
    <xf numFmtId="0" fontId="12" fillId="0" borderId="0" xfId="0" applyFont="1"/>
    <xf numFmtId="167" fontId="12" fillId="0" borderId="0" xfId="23" applyFont="1"/>
    <xf numFmtId="0" fontId="14" fillId="0" borderId="0" xfId="0" applyFont="1" applyBorder="1"/>
    <xf numFmtId="0" fontId="14" fillId="0" borderId="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14" fontId="14" fillId="0" borderId="0" xfId="0" applyNumberFormat="1" applyFont="1" applyBorder="1" applyAlignment="1">
      <alignment horizontal="center" vertical="center"/>
    </xf>
    <xf numFmtId="0" fontId="12" fillId="0" borderId="24" xfId="0" applyFont="1" applyBorder="1"/>
    <xf numFmtId="0" fontId="12" fillId="0" borderId="19" xfId="0" applyFont="1" applyBorder="1"/>
    <xf numFmtId="0" fontId="12" fillId="0" borderId="20" xfId="0" applyFont="1" applyBorder="1"/>
    <xf numFmtId="0" fontId="14" fillId="0" borderId="25" xfId="0" applyFont="1" applyBorder="1"/>
    <xf numFmtId="0" fontId="14" fillId="0" borderId="21" xfId="0" applyFont="1" applyBorder="1" applyAlignment="1">
      <alignment horizontal="center" vertical="center"/>
    </xf>
    <xf numFmtId="0" fontId="14" fillId="0" borderId="21" xfId="0" applyFont="1" applyBorder="1"/>
    <xf numFmtId="0" fontId="14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169" fontId="14" fillId="0" borderId="21" xfId="0" applyNumberFormat="1" applyFont="1" applyBorder="1" applyAlignment="1">
      <alignment horizontal="center" vertical="center"/>
    </xf>
    <xf numFmtId="0" fontId="14" fillId="0" borderId="26" xfId="0" applyFont="1" applyBorder="1"/>
    <xf numFmtId="0" fontId="14" fillId="0" borderId="22" xfId="0" applyFont="1" applyBorder="1"/>
    <xf numFmtId="169" fontId="14" fillId="0" borderId="23" xfId="0" applyNumberFormat="1" applyFont="1" applyBorder="1"/>
    <xf numFmtId="0" fontId="21" fillId="0" borderId="0" xfId="39"/>
    <xf numFmtId="171" fontId="21" fillId="0" borderId="0" xfId="39" applyNumberFormat="1"/>
    <xf numFmtId="0" fontId="22" fillId="0" borderId="0" xfId="39" applyFont="1"/>
    <xf numFmtId="0" fontId="23" fillId="37" borderId="0" xfId="39" applyFont="1" applyFill="1"/>
    <xf numFmtId="171" fontId="24" fillId="0" borderId="0" xfId="39" applyNumberFormat="1" applyFont="1"/>
    <xf numFmtId="172" fontId="24" fillId="0" borderId="0" xfId="39" applyNumberFormat="1" applyFont="1"/>
    <xf numFmtId="171" fontId="25" fillId="0" borderId="0" xfId="39" applyNumberFormat="1" applyFont="1"/>
    <xf numFmtId="172" fontId="24" fillId="0" borderId="29" xfId="39" applyNumberFormat="1" applyFont="1" applyBorder="1"/>
    <xf numFmtId="171" fontId="26" fillId="0" borderId="0" xfId="39" applyNumberFormat="1" applyFont="1"/>
    <xf numFmtId="17" fontId="27" fillId="30" borderId="30" xfId="0" applyNumberFormat="1" applyFont="1" applyFill="1" applyBorder="1" applyAlignment="1">
      <alignment horizontal="center" vertical="center" wrapText="1"/>
    </xf>
    <xf numFmtId="0" fontId="28" fillId="38" borderId="31" xfId="0" applyFont="1" applyFill="1" applyBorder="1" applyAlignment="1">
      <alignment horizontal="left" vertical="center" wrapText="1"/>
    </xf>
    <xf numFmtId="0" fontId="27" fillId="30" borderId="32" xfId="0" applyFont="1" applyFill="1" applyBorder="1" applyAlignment="1">
      <alignment horizontal="center" vertical="center" wrapText="1"/>
    </xf>
    <xf numFmtId="0" fontId="27" fillId="30" borderId="33" xfId="0" applyFont="1" applyFill="1" applyBorder="1" applyAlignment="1">
      <alignment horizontal="center" vertical="center" wrapText="1"/>
    </xf>
    <xf numFmtId="173" fontId="29" fillId="25" borderId="34" xfId="0" applyNumberFormat="1" applyFont="1" applyFill="1" applyBorder="1" applyAlignment="1">
      <alignment horizontal="center" vertical="center" wrapText="1"/>
    </xf>
    <xf numFmtId="173" fontId="28" fillId="38" borderId="35" xfId="0" applyNumberFormat="1" applyFont="1" applyFill="1" applyBorder="1" applyAlignment="1">
      <alignment horizontal="left" vertical="center" wrapText="1"/>
    </xf>
    <xf numFmtId="0" fontId="12" fillId="32" borderId="3" xfId="0" applyFont="1" applyFill="1" applyBorder="1" applyAlignment="1">
      <alignment horizontal="center"/>
    </xf>
    <xf numFmtId="49" fontId="12" fillId="32" borderId="3" xfId="0" applyNumberFormat="1" applyFont="1" applyFill="1" applyBorder="1" applyAlignment="1">
      <alignment horizontal="center"/>
    </xf>
    <xf numFmtId="0" fontId="12" fillId="32" borderId="3" xfId="0" applyFont="1" applyFill="1" applyBorder="1"/>
    <xf numFmtId="0" fontId="12" fillId="35" borderId="3" xfId="0" applyFont="1" applyFill="1" applyBorder="1"/>
    <xf numFmtId="0" fontId="12" fillId="31" borderId="3" xfId="0" applyFont="1" applyFill="1" applyBorder="1"/>
    <xf numFmtId="0" fontId="12" fillId="35" borderId="3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49" fontId="12" fillId="0" borderId="0" xfId="0" applyNumberFormat="1" applyFont="1"/>
    <xf numFmtId="0" fontId="14" fillId="0" borderId="0" xfId="0" applyFont="1" applyBorder="1" applyAlignment="1">
      <alignment horizontal="center"/>
    </xf>
    <xf numFmtId="0" fontId="14" fillId="0" borderId="37" xfId="0" applyFont="1" applyBorder="1"/>
    <xf numFmtId="0" fontId="14" fillId="0" borderId="38" xfId="0" applyFont="1" applyBorder="1"/>
    <xf numFmtId="0" fontId="14" fillId="0" borderId="15" xfId="0" applyFont="1" applyBorder="1"/>
    <xf numFmtId="0" fontId="14" fillId="0" borderId="40" xfId="0" applyFont="1" applyBorder="1"/>
    <xf numFmtId="0" fontId="14" fillId="0" borderId="41" xfId="0" applyFont="1" applyBorder="1" applyAlignment="1">
      <alignment horizontal="center"/>
    </xf>
    <xf numFmtId="0" fontId="14" fillId="32" borderId="8" xfId="0" applyFont="1" applyFill="1" applyBorder="1"/>
    <xf numFmtId="0" fontId="23" fillId="37" borderId="0" xfId="39" applyFont="1" applyFill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39" xfId="0" applyFont="1" applyBorder="1"/>
    <xf numFmtId="0" fontId="9" fillId="0" borderId="7" xfId="0" applyFont="1" applyBorder="1" applyAlignment="1">
      <alignment horizontal="center"/>
    </xf>
    <xf numFmtId="0" fontId="9" fillId="0" borderId="42" xfId="0" applyFont="1" applyBorder="1"/>
    <xf numFmtId="0" fontId="9" fillId="0" borderId="0" xfId="0" applyFont="1" applyAlignment="1">
      <alignment horizontal="left" indent="5"/>
    </xf>
    <xf numFmtId="0" fontId="14" fillId="0" borderId="28" xfId="0" applyFont="1" applyBorder="1" applyAlignment="1">
      <alignment horizontal="center"/>
    </xf>
    <xf numFmtId="0" fontId="14" fillId="23" borderId="43" xfId="0" applyFont="1" applyFill="1" applyBorder="1"/>
    <xf numFmtId="0" fontId="33" fillId="0" borderId="0" xfId="40" applyFont="1"/>
    <xf numFmtId="0" fontId="31" fillId="0" borderId="0" xfId="40"/>
    <xf numFmtId="0" fontId="31" fillId="0" borderId="0" xfId="40" applyFont="1"/>
    <xf numFmtId="0" fontId="34" fillId="0" borderId="0" xfId="40" applyFont="1"/>
    <xf numFmtId="0" fontId="34" fillId="0" borderId="0" xfId="40" applyFont="1" applyAlignment="1">
      <alignment vertical="center"/>
    </xf>
    <xf numFmtId="0" fontId="8" fillId="0" borderId="44" xfId="0" applyFont="1" applyBorder="1" applyAlignment="1">
      <alignment horizontal="center"/>
    </xf>
    <xf numFmtId="0" fontId="9" fillId="32" borderId="3" xfId="0" applyFont="1" applyFill="1" applyBorder="1"/>
    <xf numFmtId="167" fontId="0" fillId="0" borderId="0" xfId="23" applyFont="1"/>
    <xf numFmtId="167" fontId="9" fillId="0" borderId="0" xfId="23" applyFont="1"/>
    <xf numFmtId="0" fontId="18" fillId="0" borderId="11" xfId="0" applyFont="1" applyBorder="1" applyAlignment="1">
      <alignment horizontal="left" indent="1"/>
    </xf>
    <xf numFmtId="0" fontId="18" fillId="0" borderId="15" xfId="0" applyFont="1" applyBorder="1" applyAlignment="1">
      <alignment horizontal="left" indent="1"/>
    </xf>
    <xf numFmtId="0" fontId="18" fillId="0" borderId="7" xfId="0" applyFont="1" applyBorder="1" applyAlignment="1">
      <alignment horizontal="left" indent="1"/>
    </xf>
    <xf numFmtId="0" fontId="35" fillId="0" borderId="0" xfId="40" applyFont="1"/>
    <xf numFmtId="0" fontId="9" fillId="0" borderId="3" xfId="40" applyFont="1" applyBorder="1" applyAlignment="1">
      <alignment horizontal="center"/>
    </xf>
    <xf numFmtId="0" fontId="14" fillId="32" borderId="7" xfId="0" applyFont="1" applyFill="1" applyBorder="1"/>
    <xf numFmtId="0" fontId="14" fillId="0" borderId="43" xfId="0" applyFont="1" applyBorder="1" applyAlignment="1">
      <alignment horizontal="center"/>
    </xf>
    <xf numFmtId="0" fontId="36" fillId="35" borderId="3" xfId="40" applyFont="1" applyFill="1" applyBorder="1" applyAlignment="1">
      <alignment horizontal="center"/>
    </xf>
    <xf numFmtId="0" fontId="36" fillId="32" borderId="3" xfId="40" applyFont="1" applyFill="1" applyBorder="1"/>
    <xf numFmtId="0" fontId="36" fillId="32" borderId="28" xfId="40" applyFont="1" applyFill="1" applyBorder="1"/>
    <xf numFmtId="1" fontId="39" fillId="30" borderId="0" xfId="40" applyNumberFormat="1" applyFont="1" applyFill="1" applyBorder="1" applyAlignment="1">
      <alignment horizontal="center" vertical="center"/>
    </xf>
    <xf numFmtId="174" fontId="31" fillId="0" borderId="0" xfId="40" applyNumberFormat="1"/>
    <xf numFmtId="1" fontId="40" fillId="0" borderId="0" xfId="40" applyNumberFormat="1" applyFont="1" applyBorder="1"/>
    <xf numFmtId="1" fontId="31" fillId="0" borderId="0" xfId="40" applyNumberFormat="1"/>
    <xf numFmtId="3" fontId="40" fillId="0" borderId="0" xfId="40" applyNumberFormat="1" applyFont="1" applyBorder="1"/>
    <xf numFmtId="0" fontId="4" fillId="0" borderId="0" xfId="40" applyFont="1"/>
    <xf numFmtId="0" fontId="4" fillId="0" borderId="0" xfId="40" applyFont="1" applyAlignment="1"/>
    <xf numFmtId="165" fontId="31" fillId="0" borderId="0" xfId="40" applyNumberFormat="1"/>
    <xf numFmtId="0" fontId="42" fillId="0" borderId="0" xfId="40" applyFont="1"/>
    <xf numFmtId="0" fontId="31" fillId="0" borderId="0" xfId="38"/>
    <xf numFmtId="0" fontId="0" fillId="0" borderId="14" xfId="0" applyBorder="1"/>
    <xf numFmtId="0" fontId="0" fillId="0" borderId="47" xfId="0" applyBorder="1"/>
    <xf numFmtId="0" fontId="18" fillId="0" borderId="7" xfId="0" applyFont="1" applyBorder="1" applyAlignment="1">
      <alignment horizontal="right" indent="1"/>
    </xf>
    <xf numFmtId="0" fontId="0" fillId="0" borderId="0" xfId="0" applyBorder="1"/>
    <xf numFmtId="0" fontId="18" fillId="0" borderId="0" xfId="0" applyFont="1" applyBorder="1" applyAlignment="1">
      <alignment horizontal="right" indent="1"/>
    </xf>
    <xf numFmtId="3" fontId="9" fillId="0" borderId="22" xfId="22" applyNumberFormat="1" applyFont="1" applyBorder="1"/>
    <xf numFmtId="3" fontId="9" fillId="0" borderId="23" xfId="22" applyNumberFormat="1" applyFont="1" applyBorder="1"/>
    <xf numFmtId="0" fontId="14" fillId="0" borderId="0" xfId="0" applyFont="1" applyAlignment="1">
      <alignment horizontal="right" indent="1"/>
    </xf>
    <xf numFmtId="0" fontId="19" fillId="33" borderId="3" xfId="0" applyFont="1" applyFill="1" applyBorder="1" applyAlignment="1">
      <alignment horizontal="right" indent="1"/>
    </xf>
    <xf numFmtId="10" fontId="14" fillId="0" borderId="3" xfId="44" applyNumberFormat="1" applyFont="1" applyBorder="1" applyAlignment="1">
      <alignment horizontal="right" indent="1"/>
    </xf>
    <xf numFmtId="10" fontId="14" fillId="35" borderId="3" xfId="44" applyNumberFormat="1" applyFont="1" applyFill="1" applyBorder="1" applyAlignment="1">
      <alignment horizontal="right" indent="1"/>
    </xf>
    <xf numFmtId="0" fontId="0" fillId="0" borderId="0" xfId="0" applyAlignment="1">
      <alignment horizontal="right" indent="1"/>
    </xf>
    <xf numFmtId="173" fontId="45" fillId="25" borderId="3" xfId="0" applyNumberFormat="1" applyFont="1" applyFill="1" applyBorder="1" applyAlignment="1">
      <alignment horizontal="center" vertical="center" wrapText="1"/>
    </xf>
    <xf numFmtId="10" fontId="36" fillId="0" borderId="3" xfId="44" applyNumberFormat="1" applyFont="1" applyBorder="1"/>
    <xf numFmtId="0" fontId="46" fillId="0" borderId="0" xfId="40" applyFont="1"/>
    <xf numFmtId="0" fontId="7" fillId="30" borderId="37" xfId="0" applyFont="1" applyFill="1" applyBorder="1" applyAlignment="1">
      <alignment horizontal="center" vertical="center"/>
    </xf>
    <xf numFmtId="0" fontId="7" fillId="30" borderId="38" xfId="0" applyFont="1" applyFill="1" applyBorder="1" applyAlignment="1">
      <alignment horizontal="center" vertical="center"/>
    </xf>
    <xf numFmtId="0" fontId="71" fillId="0" borderId="0" xfId="0" applyFont="1"/>
    <xf numFmtId="9" fontId="71" fillId="0" borderId="0" xfId="44" applyFont="1"/>
    <xf numFmtId="175" fontId="71" fillId="0" borderId="0" xfId="0" applyNumberFormat="1" applyFont="1"/>
    <xf numFmtId="2" fontId="71" fillId="0" borderId="0" xfId="0" applyNumberFormat="1" applyFont="1"/>
    <xf numFmtId="0" fontId="72" fillId="0" borderId="0" xfId="0" applyFont="1"/>
    <xf numFmtId="8" fontId="72" fillId="0" borderId="0" xfId="0" applyNumberFormat="1" applyFont="1"/>
    <xf numFmtId="9" fontId="72" fillId="0" borderId="0" xfId="44" applyFont="1"/>
    <xf numFmtId="0" fontId="73" fillId="0" borderId="0" xfId="0" applyFont="1"/>
    <xf numFmtId="2" fontId="72" fillId="0" borderId="0" xfId="0" applyNumberFormat="1" applyFont="1"/>
    <xf numFmtId="8" fontId="0" fillId="0" borderId="0" xfId="0" applyNumberFormat="1"/>
    <xf numFmtId="0" fontId="74" fillId="0" borderId="0" xfId="0" applyFont="1"/>
    <xf numFmtId="8" fontId="74" fillId="0" borderId="0" xfId="0" applyNumberFormat="1" applyFont="1"/>
    <xf numFmtId="0" fontId="75" fillId="0" borderId="0" xfId="0" applyFont="1"/>
    <xf numFmtId="0" fontId="76" fillId="0" borderId="0" xfId="0" applyFont="1"/>
    <xf numFmtId="0" fontId="77" fillId="41" borderId="0" xfId="0" applyFont="1" applyFill="1" applyAlignment="1">
      <alignment horizontal="left" wrapText="1"/>
    </xf>
    <xf numFmtId="0" fontId="0" fillId="0" borderId="0" xfId="0" applyFill="1" applyAlignment="1">
      <alignment horizontal="center" vertical="top" wrapText="1"/>
    </xf>
    <xf numFmtId="0" fontId="78" fillId="0" borderId="3" xfId="0" applyFont="1" applyBorder="1"/>
    <xf numFmtId="9" fontId="0" fillId="0" borderId="3" xfId="44" applyFont="1" applyBorder="1"/>
    <xf numFmtId="0" fontId="31" fillId="0" borderId="0" xfId="61"/>
    <xf numFmtId="0" fontId="79" fillId="0" borderId="0" xfId="62" applyAlignment="1" applyProtection="1"/>
    <xf numFmtId="0" fontId="31" fillId="43" borderId="3" xfId="61" applyFill="1" applyBorder="1"/>
    <xf numFmtId="0" fontId="31" fillId="44" borderId="3" xfId="61" applyFill="1" applyBorder="1" applyAlignment="1">
      <alignment horizontal="center"/>
    </xf>
    <xf numFmtId="0" fontId="33" fillId="43" borderId="0" xfId="61" applyFont="1" applyFill="1"/>
    <xf numFmtId="0" fontId="42" fillId="47" borderId="36" xfId="40" applyFont="1" applyFill="1" applyBorder="1" applyAlignment="1">
      <alignment horizontal="center" vertical="center" wrapText="1"/>
    </xf>
    <xf numFmtId="0" fontId="42" fillId="47" borderId="36" xfId="40" applyFont="1" applyFill="1" applyBorder="1" applyAlignment="1">
      <alignment horizontal="center" vertical="center"/>
    </xf>
    <xf numFmtId="0" fontId="3" fillId="48" borderId="18" xfId="40" applyFont="1" applyFill="1" applyBorder="1" applyAlignment="1">
      <alignment horizontal="center" vertical="center"/>
    </xf>
    <xf numFmtId="9" fontId="3" fillId="48" borderId="18" xfId="40" applyNumberFormat="1" applyFont="1" applyFill="1" applyBorder="1" applyAlignment="1">
      <alignment horizontal="center" vertical="center"/>
    </xf>
    <xf numFmtId="0" fontId="3" fillId="48" borderId="3" xfId="40" applyFont="1" applyFill="1" applyBorder="1" applyAlignment="1">
      <alignment vertical="center"/>
    </xf>
    <xf numFmtId="0" fontId="43" fillId="47" borderId="36" xfId="40" applyFont="1" applyFill="1" applyBorder="1" applyAlignment="1">
      <alignment horizontal="center" vertical="center"/>
    </xf>
    <xf numFmtId="0" fontId="43" fillId="47" borderId="36" xfId="40" applyFont="1" applyFill="1" applyBorder="1" applyAlignment="1">
      <alignment horizontal="center" vertical="center" wrapText="1"/>
    </xf>
    <xf numFmtId="166" fontId="3" fillId="48" borderId="18" xfId="40" applyNumberFormat="1" applyFont="1" applyFill="1" applyBorder="1" applyAlignment="1">
      <alignment horizontal="center" vertical="center"/>
    </xf>
    <xf numFmtId="165" fontId="4" fillId="48" borderId="18" xfId="40" applyNumberFormat="1" applyFont="1" applyFill="1" applyBorder="1" applyAlignment="1">
      <alignment horizontal="center" vertical="center"/>
    </xf>
    <xf numFmtId="176" fontId="3" fillId="48" borderId="18" xfId="23" applyNumberFormat="1" applyFont="1" applyFill="1" applyBorder="1" applyAlignment="1">
      <alignment vertical="center"/>
    </xf>
    <xf numFmtId="0" fontId="13" fillId="48" borderId="58" xfId="0" applyFont="1" applyFill="1" applyBorder="1"/>
    <xf numFmtId="0" fontId="13" fillId="48" borderId="59" xfId="0" applyFont="1" applyFill="1" applyBorder="1"/>
    <xf numFmtId="0" fontId="13" fillId="48" borderId="60" xfId="0" applyFont="1" applyFill="1" applyBorder="1" applyAlignment="1">
      <alignment horizontal="center"/>
    </xf>
    <xf numFmtId="0" fontId="13" fillId="48" borderId="61" xfId="0" applyFont="1" applyFill="1" applyBorder="1"/>
    <xf numFmtId="0" fontId="14" fillId="47" borderId="62" xfId="0" applyFont="1" applyFill="1" applyBorder="1" applyAlignment="1">
      <alignment horizontal="center"/>
    </xf>
    <xf numFmtId="0" fontId="14" fillId="48" borderId="63" xfId="0" applyFont="1" applyFill="1" applyBorder="1"/>
    <xf numFmtId="0" fontId="13" fillId="48" borderId="64" xfId="0" applyFont="1" applyFill="1" applyBorder="1"/>
    <xf numFmtId="0" fontId="14" fillId="48" borderId="65" xfId="0" applyFont="1" applyFill="1" applyBorder="1"/>
    <xf numFmtId="0" fontId="14" fillId="48" borderId="66" xfId="0" applyFont="1" applyFill="1" applyBorder="1"/>
    <xf numFmtId="0" fontId="35" fillId="0" borderId="3" xfId="40" applyFont="1" applyBorder="1" applyAlignment="1">
      <alignment horizontal="left"/>
    </xf>
    <xf numFmtId="0" fontId="33" fillId="0" borderId="3" xfId="40" applyFont="1" applyBorder="1" applyAlignment="1">
      <alignment horizontal="left"/>
    </xf>
    <xf numFmtId="177" fontId="36" fillId="0" borderId="3" xfId="22" applyNumberFormat="1" applyFont="1" applyBorder="1"/>
    <xf numFmtId="172" fontId="24" fillId="47" borderId="57" xfId="39" applyNumberFormat="1" applyFont="1" applyFill="1" applyBorder="1"/>
    <xf numFmtId="0" fontId="21" fillId="47" borderId="57" xfId="39" applyFill="1" applyBorder="1"/>
    <xf numFmtId="0" fontId="0" fillId="0" borderId="0" xfId="0" applyAlignment="1">
      <alignment wrapText="1"/>
    </xf>
    <xf numFmtId="0" fontId="14" fillId="0" borderId="39" xfId="0" applyFont="1" applyBorder="1" applyAlignment="1">
      <alignment horizontal="center"/>
    </xf>
    <xf numFmtId="14" fontId="31" fillId="43" borderId="0" xfId="38" applyNumberFormat="1" applyFill="1"/>
    <xf numFmtId="0" fontId="31" fillId="43" borderId="0" xfId="38" applyFill="1"/>
    <xf numFmtId="3" fontId="31" fillId="51" borderId="0" xfId="38" applyNumberFormat="1" applyFill="1"/>
    <xf numFmtId="0" fontId="31" fillId="51" borderId="0" xfId="38" applyFill="1"/>
    <xf numFmtId="178" fontId="14" fillId="0" borderId="12" xfId="0" applyNumberFormat="1" applyFont="1" applyBorder="1" applyAlignment="1">
      <alignment horizontal="center" vertical="center"/>
    </xf>
    <xf numFmtId="178" fontId="14" fillId="0" borderId="3" xfId="0" applyNumberFormat="1" applyFont="1" applyBorder="1" applyAlignment="1">
      <alignment horizontal="center" vertical="center"/>
    </xf>
    <xf numFmtId="178" fontId="14" fillId="0" borderId="13" xfId="0" applyNumberFormat="1" applyFont="1" applyBorder="1" applyAlignment="1">
      <alignment horizontal="center" vertical="center"/>
    </xf>
    <xf numFmtId="179" fontId="14" fillId="32" borderId="21" xfId="0" applyNumberFormat="1" applyFont="1" applyFill="1" applyBorder="1" applyAlignment="1">
      <alignment horizontal="center" vertical="center"/>
    </xf>
    <xf numFmtId="178" fontId="7" fillId="0" borderId="15" xfId="23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1" fillId="0" borderId="3" xfId="40" applyBorder="1"/>
    <xf numFmtId="0" fontId="14" fillId="0" borderId="25" xfId="0" applyFont="1" applyFill="1" applyBorder="1"/>
    <xf numFmtId="0" fontId="14" fillId="32" borderId="7" xfId="0" applyFont="1" applyFill="1" applyBorder="1" applyAlignment="1">
      <alignment horizontal="center"/>
    </xf>
    <xf numFmtId="21" fontId="0" fillId="0" borderId="0" xfId="0" applyNumberFormat="1"/>
    <xf numFmtId="0" fontId="12" fillId="46" borderId="0" xfId="0" applyFont="1" applyFill="1" applyAlignment="1">
      <alignment horizontal="centerContinuous"/>
    </xf>
    <xf numFmtId="0" fontId="14" fillId="23" borderId="3" xfId="0" applyFont="1" applyFill="1" applyBorder="1"/>
    <xf numFmtId="0" fontId="14" fillId="0" borderId="3" xfId="0" applyFont="1" applyBorder="1"/>
    <xf numFmtId="0" fontId="81" fillId="0" borderId="0" xfId="0" applyFont="1"/>
    <xf numFmtId="178" fontId="0" fillId="0" borderId="0" xfId="23" applyNumberFormat="1" applyFont="1"/>
    <xf numFmtId="0" fontId="40" fillId="0" borderId="3" xfId="40" applyNumberFormat="1" applyFont="1" applyBorder="1" applyAlignment="1">
      <alignment horizontal="center"/>
    </xf>
    <xf numFmtId="178" fontId="40" fillId="0" borderId="3" xfId="23" applyNumberFormat="1" applyFont="1" applyBorder="1"/>
    <xf numFmtId="1" fontId="40" fillId="0" borderId="3" xfId="40" applyNumberFormat="1" applyFont="1" applyBorder="1" applyAlignment="1">
      <alignment horizontal="center"/>
    </xf>
    <xf numFmtId="0" fontId="0" fillId="48" borderId="3" xfId="0" applyFill="1" applyBorder="1"/>
    <xf numFmtId="178" fontId="0" fillId="48" borderId="3" xfId="23" applyNumberFormat="1" applyFont="1" applyFill="1" applyBorder="1"/>
    <xf numFmtId="0" fontId="13" fillId="32" borderId="7" xfId="0" applyFont="1" applyFill="1" applyBorder="1"/>
    <xf numFmtId="0" fontId="13" fillId="32" borderId="42" xfId="0" applyFont="1" applyFill="1" applyBorder="1"/>
    <xf numFmtId="167" fontId="7" fillId="30" borderId="3" xfId="23" applyFont="1" applyFill="1" applyBorder="1" applyAlignment="1">
      <alignment horizontal="center" vertical="center"/>
    </xf>
    <xf numFmtId="0" fontId="7" fillId="30" borderId="3" xfId="0" applyFont="1" applyFill="1" applyBorder="1" applyAlignment="1">
      <alignment horizontal="center" vertical="center"/>
    </xf>
    <xf numFmtId="178" fontId="7" fillId="0" borderId="3" xfId="23" applyNumberFormat="1" applyFont="1" applyBorder="1" applyAlignment="1">
      <alignment horizontal="center" vertical="center"/>
    </xf>
    <xf numFmtId="9" fontId="7" fillId="0" borderId="3" xfId="0" applyNumberFormat="1" applyFont="1" applyBorder="1" applyAlignment="1">
      <alignment horizontal="center" vertical="center"/>
    </xf>
    <xf numFmtId="0" fontId="4" fillId="44" borderId="0" xfId="0" applyFont="1" applyFill="1"/>
    <xf numFmtId="9" fontId="0" fillId="44" borderId="0" xfId="0" applyNumberFormat="1" applyFill="1"/>
    <xf numFmtId="4" fontId="0" fillId="35" borderId="3" xfId="22" applyNumberFormat="1" applyFont="1" applyFill="1" applyBorder="1"/>
    <xf numFmtId="4" fontId="0" fillId="0" borderId="0" xfId="0" applyNumberFormat="1"/>
    <xf numFmtId="4" fontId="0" fillId="31" borderId="3" xfId="0" applyNumberFormat="1" applyFill="1" applyBorder="1"/>
    <xf numFmtId="4" fontId="0" fillId="34" borderId="3" xfId="22" applyNumberFormat="1" applyFont="1" applyFill="1" applyBorder="1"/>
    <xf numFmtId="0" fontId="0" fillId="0" borderId="3" xfId="0" applyBorder="1" applyAlignment="1">
      <alignment horizontal="center" wrapText="1"/>
    </xf>
    <xf numFmtId="0" fontId="0" fillId="45" borderId="0" xfId="0" applyFill="1"/>
    <xf numFmtId="0" fontId="0" fillId="50" borderId="0" xfId="0" applyFill="1" applyAlignment="1">
      <alignment horizontal="center"/>
    </xf>
    <xf numFmtId="0" fontId="31" fillId="51" borderId="0" xfId="38" applyNumberFormat="1" applyFill="1"/>
    <xf numFmtId="173" fontId="8" fillId="23" borderId="6" xfId="0" applyNumberFormat="1" applyFont="1" applyFill="1" applyBorder="1"/>
    <xf numFmtId="2" fontId="31" fillId="0" borderId="3" xfId="61" applyNumberFormat="1" applyBorder="1"/>
    <xf numFmtId="14" fontId="0" fillId="0" borderId="3" xfId="0" applyNumberFormat="1" applyBorder="1"/>
    <xf numFmtId="14" fontId="0" fillId="0" borderId="0" xfId="0" applyNumberFormat="1"/>
    <xf numFmtId="172" fontId="21" fillId="47" borderId="57" xfId="39" applyNumberFormat="1" applyFill="1" applyBorder="1"/>
    <xf numFmtId="172" fontId="21" fillId="0" borderId="0" xfId="39" applyNumberFormat="1"/>
    <xf numFmtId="0" fontId="14" fillId="0" borderId="67" xfId="0" applyFont="1" applyFill="1" applyBorder="1" applyAlignment="1">
      <alignment horizontal="center"/>
    </xf>
    <xf numFmtId="0" fontId="26" fillId="0" borderId="0" xfId="0" applyFont="1"/>
    <xf numFmtId="0" fontId="83" fillId="0" borderId="0" xfId="0" applyFont="1"/>
    <xf numFmtId="0" fontId="83" fillId="0" borderId="0" xfId="0" applyFont="1" applyAlignment="1">
      <alignment horizontal="center"/>
    </xf>
    <xf numFmtId="180" fontId="8" fillId="23" borderId="6" xfId="0" applyNumberFormat="1" applyFont="1" applyFill="1" applyBorder="1"/>
    <xf numFmtId="2" fontId="18" fillId="0" borderId="13" xfId="0" applyNumberFormat="1" applyFont="1" applyBorder="1" applyAlignment="1">
      <alignment horizontal="center"/>
    </xf>
    <xf numFmtId="2" fontId="8" fillId="23" borderId="6" xfId="0" applyNumberFormat="1" applyFont="1" applyFill="1" applyBorder="1"/>
    <xf numFmtId="181" fontId="0" fillId="0" borderId="0" xfId="44" applyNumberFormat="1" applyFont="1"/>
    <xf numFmtId="0" fontId="8" fillId="34" borderId="45" xfId="0" applyFont="1" applyFill="1" applyBorder="1" applyAlignment="1">
      <alignment horizontal="center"/>
    </xf>
    <xf numFmtId="0" fontId="8" fillId="34" borderId="46" xfId="0" applyFont="1" applyFill="1" applyBorder="1" applyAlignment="1">
      <alignment horizontal="center"/>
    </xf>
    <xf numFmtId="0" fontId="8" fillId="39" borderId="43" xfId="0" applyFont="1" applyFill="1" applyBorder="1" applyAlignment="1">
      <alignment horizontal="center" wrapText="1"/>
    </xf>
    <xf numFmtId="0" fontId="8" fillId="39" borderId="3" xfId="0" applyFont="1" applyFill="1" applyBorder="1" applyAlignment="1">
      <alignment horizontal="center" wrapText="1"/>
    </xf>
    <xf numFmtId="0" fontId="8" fillId="39" borderId="48" xfId="0" applyFont="1" applyFill="1" applyBorder="1" applyAlignment="1">
      <alignment horizontal="center" vertical="center" wrapText="1"/>
    </xf>
    <xf numFmtId="0" fontId="8" fillId="39" borderId="13" xfId="0" applyFont="1" applyFill="1" applyBorder="1" applyAlignment="1">
      <alignment horizontal="center" vertical="center" wrapText="1"/>
    </xf>
    <xf numFmtId="0" fontId="14" fillId="35" borderId="24" xfId="0" applyFont="1" applyFill="1" applyBorder="1" applyAlignment="1">
      <alignment horizontal="left" vertical="center" wrapText="1"/>
    </xf>
    <xf numFmtId="0" fontId="14" fillId="35" borderId="19" xfId="0" applyFont="1" applyFill="1" applyBorder="1" applyAlignment="1">
      <alignment horizontal="left" vertical="center"/>
    </xf>
    <xf numFmtId="0" fontId="14" fillId="35" borderId="20" xfId="0" applyFont="1" applyFill="1" applyBorder="1" applyAlignment="1">
      <alignment horizontal="left" vertical="center"/>
    </xf>
    <xf numFmtId="0" fontId="14" fillId="35" borderId="25" xfId="0" applyFont="1" applyFill="1" applyBorder="1" applyAlignment="1">
      <alignment horizontal="left" vertical="center"/>
    </xf>
    <xf numFmtId="0" fontId="14" fillId="35" borderId="0" xfId="0" applyFont="1" applyFill="1" applyBorder="1" applyAlignment="1">
      <alignment horizontal="left" vertical="center"/>
    </xf>
    <xf numFmtId="0" fontId="14" fillId="35" borderId="21" xfId="0" applyFont="1" applyFill="1" applyBorder="1" applyAlignment="1">
      <alignment horizontal="left" vertical="center"/>
    </xf>
    <xf numFmtId="0" fontId="14" fillId="35" borderId="26" xfId="0" applyFont="1" applyFill="1" applyBorder="1" applyAlignment="1">
      <alignment horizontal="left" vertical="center"/>
    </xf>
    <xf numFmtId="0" fontId="14" fillId="35" borderId="22" xfId="0" applyFont="1" applyFill="1" applyBorder="1" applyAlignment="1">
      <alignment horizontal="left" vertical="center"/>
    </xf>
    <xf numFmtId="0" fontId="14" fillId="35" borderId="23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12" fillId="35" borderId="14" xfId="0" applyFont="1" applyFill="1" applyBorder="1" applyAlignment="1">
      <alignment horizontal="center" vertical="center" wrapText="1"/>
    </xf>
    <xf numFmtId="0" fontId="12" fillId="35" borderId="47" xfId="0" applyFont="1" applyFill="1" applyBorder="1" applyAlignment="1">
      <alignment horizontal="center" vertical="center" wrapText="1"/>
    </xf>
    <xf numFmtId="0" fontId="12" fillId="35" borderId="49" xfId="0" applyFont="1" applyFill="1" applyBorder="1" applyAlignment="1">
      <alignment horizontal="center" vertical="center" wrapText="1"/>
    </xf>
    <xf numFmtId="0" fontId="15" fillId="35" borderId="38" xfId="0" applyFont="1" applyFill="1" applyBorder="1" applyAlignment="1">
      <alignment horizontal="center" vertical="center" wrapText="1"/>
    </xf>
    <xf numFmtId="0" fontId="15" fillId="35" borderId="39" xfId="0" applyFont="1" applyFill="1" applyBorder="1" applyAlignment="1">
      <alignment horizontal="center" vertical="center" wrapText="1"/>
    </xf>
    <xf numFmtId="0" fontId="15" fillId="35" borderId="42" xfId="0" applyFont="1" applyFill="1" applyBorder="1" applyAlignment="1">
      <alignment horizontal="center" vertical="center" wrapText="1"/>
    </xf>
    <xf numFmtId="0" fontId="14" fillId="35" borderId="14" xfId="0" applyFont="1" applyFill="1" applyBorder="1" applyAlignment="1">
      <alignment horizontal="left" vertical="center" wrapText="1"/>
    </xf>
    <xf numFmtId="0" fontId="14" fillId="35" borderId="47" xfId="0" applyFont="1" applyFill="1" applyBorder="1" applyAlignment="1">
      <alignment horizontal="left" vertical="center" wrapText="1"/>
    </xf>
    <xf numFmtId="0" fontId="14" fillId="35" borderId="49" xfId="0" applyFont="1" applyFill="1" applyBorder="1" applyAlignment="1">
      <alignment horizontal="left" vertical="center" wrapText="1"/>
    </xf>
    <xf numFmtId="0" fontId="16" fillId="30" borderId="41" xfId="0" applyFont="1" applyFill="1" applyBorder="1" applyAlignment="1">
      <alignment horizontal="center" vertical="center"/>
    </xf>
    <xf numFmtId="0" fontId="16" fillId="30" borderId="16" xfId="0" applyFont="1" applyFill="1" applyBorder="1" applyAlignment="1">
      <alignment horizontal="center" vertical="center"/>
    </xf>
    <xf numFmtId="0" fontId="6" fillId="35" borderId="37" xfId="0" applyFont="1" applyFill="1" applyBorder="1" applyAlignment="1">
      <alignment horizontal="center" vertical="center"/>
    </xf>
    <xf numFmtId="0" fontId="6" fillId="35" borderId="15" xfId="0" applyFont="1" applyFill="1" applyBorder="1" applyAlignment="1">
      <alignment horizontal="center" vertical="center"/>
    </xf>
    <xf numFmtId="0" fontId="6" fillId="35" borderId="7" xfId="0" applyFont="1" applyFill="1" applyBorder="1" applyAlignment="1">
      <alignment horizontal="center" vertical="center"/>
    </xf>
    <xf numFmtId="16" fontId="16" fillId="30" borderId="3" xfId="0" applyNumberFormat="1" applyFont="1" applyFill="1" applyBorder="1" applyAlignment="1">
      <alignment horizontal="center"/>
    </xf>
    <xf numFmtId="0" fontId="15" fillId="35" borderId="27" xfId="0" applyFont="1" applyFill="1" applyBorder="1" applyAlignment="1">
      <alignment horizontal="center" vertical="center"/>
    </xf>
    <xf numFmtId="0" fontId="15" fillId="35" borderId="50" xfId="0" applyFont="1" applyFill="1" applyBorder="1" applyAlignment="1">
      <alignment horizontal="center" vertical="center"/>
    </xf>
    <xf numFmtId="0" fontId="37" fillId="23" borderId="15" xfId="40" applyFont="1" applyFill="1" applyBorder="1" applyAlignment="1">
      <alignment horizontal="center" vertical="center" textRotation="90"/>
    </xf>
    <xf numFmtId="0" fontId="37" fillId="23" borderId="7" xfId="40" applyFont="1" applyFill="1" applyBorder="1" applyAlignment="1">
      <alignment horizontal="center" vertical="center" textRotation="90"/>
    </xf>
    <xf numFmtId="0" fontId="36" fillId="0" borderId="51" xfId="40" applyFont="1" applyBorder="1" applyAlignment="1">
      <alignment horizontal="center"/>
    </xf>
    <xf numFmtId="0" fontId="36" fillId="0" borderId="52" xfId="40" applyFont="1" applyBorder="1" applyAlignment="1">
      <alignment horizontal="center"/>
    </xf>
    <xf numFmtId="0" fontId="36" fillId="0" borderId="53" xfId="40" applyFont="1" applyBorder="1" applyAlignment="1">
      <alignment horizontal="center"/>
    </xf>
    <xf numFmtId="0" fontId="36" fillId="0" borderId="54" xfId="40" applyFont="1" applyBorder="1" applyAlignment="1">
      <alignment horizontal="center"/>
    </xf>
    <xf numFmtId="0" fontId="37" fillId="40" borderId="55" xfId="40" applyFont="1" applyFill="1" applyBorder="1" applyAlignment="1">
      <alignment horizontal="center"/>
    </xf>
    <xf numFmtId="0" fontId="37" fillId="40" borderId="56" xfId="40" applyFont="1" applyFill="1" applyBorder="1" applyAlignment="1">
      <alignment horizontal="center"/>
    </xf>
    <xf numFmtId="0" fontId="31" fillId="42" borderId="0" xfId="61" applyFill="1" applyAlignment="1">
      <alignment horizontal="center"/>
    </xf>
    <xf numFmtId="0" fontId="80" fillId="27" borderId="0" xfId="61" applyFont="1" applyFill="1" applyAlignment="1">
      <alignment horizontal="center"/>
    </xf>
    <xf numFmtId="0" fontId="82" fillId="49" borderId="0" xfId="61" applyFont="1" applyFill="1" applyAlignment="1">
      <alignment horizontal="center"/>
    </xf>
    <xf numFmtId="0" fontId="31" fillId="44" borderId="0" xfId="61" applyFill="1" applyAlignment="1">
      <alignment horizontal="center"/>
    </xf>
    <xf numFmtId="0" fontId="31" fillId="0" borderId="0" xfId="61" applyAlignment="1">
      <alignment horizontal="center" vertical="center"/>
    </xf>
    <xf numFmtId="0" fontId="0" fillId="32" borderId="24" xfId="0" applyFill="1" applyBorder="1" applyAlignment="1">
      <alignment horizontal="left" vertical="center" wrapText="1"/>
    </xf>
    <xf numFmtId="0" fontId="0" fillId="32" borderId="19" xfId="0" applyFill="1" applyBorder="1" applyAlignment="1">
      <alignment horizontal="left" vertical="center" wrapText="1"/>
    </xf>
    <xf numFmtId="0" fontId="0" fillId="32" borderId="20" xfId="0" applyFill="1" applyBorder="1" applyAlignment="1">
      <alignment horizontal="left" vertical="center" wrapText="1"/>
    </xf>
    <xf numFmtId="0" fontId="0" fillId="32" borderId="25" xfId="0" applyFill="1" applyBorder="1" applyAlignment="1">
      <alignment horizontal="left" vertical="center" wrapText="1"/>
    </xf>
    <xf numFmtId="0" fontId="0" fillId="32" borderId="0" xfId="0" applyFill="1" applyBorder="1" applyAlignment="1">
      <alignment horizontal="left" vertical="center" wrapText="1"/>
    </xf>
    <xf numFmtId="0" fontId="0" fillId="32" borderId="21" xfId="0" applyFill="1" applyBorder="1" applyAlignment="1">
      <alignment horizontal="left" vertical="center" wrapText="1"/>
    </xf>
    <xf numFmtId="0" fontId="0" fillId="32" borderId="26" xfId="0" applyFill="1" applyBorder="1" applyAlignment="1">
      <alignment horizontal="left" vertical="center" wrapText="1"/>
    </xf>
    <xf numFmtId="0" fontId="0" fillId="32" borderId="22" xfId="0" applyFill="1" applyBorder="1" applyAlignment="1">
      <alignment horizontal="left" vertical="center" wrapText="1"/>
    </xf>
    <xf numFmtId="0" fontId="0" fillId="32" borderId="23" xfId="0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/>
    </xf>
    <xf numFmtId="0" fontId="0" fillId="0" borderId="3" xfId="0" applyBorder="1" applyAlignment="1">
      <alignment horizontal="left"/>
    </xf>
    <xf numFmtId="0" fontId="0" fillId="0" borderId="17" xfId="0" applyBorder="1" applyAlignment="1">
      <alignment horizontal="left"/>
    </xf>
    <xf numFmtId="0" fontId="3" fillId="0" borderId="12" xfId="0" applyFont="1" applyBorder="1" applyAlignment="1">
      <alignment horizontal="left"/>
    </xf>
    <xf numFmtId="0" fontId="41" fillId="46" borderId="0" xfId="40" applyFont="1" applyFill="1" applyAlignment="1">
      <alignment horizontal="center" vertical="center"/>
    </xf>
  </cellXfs>
  <cellStyles count="63">
    <cellStyle name="20 % – Zvýraznění1" xfId="1"/>
    <cellStyle name="20 % – Zvýraznění2" xfId="2"/>
    <cellStyle name="20 % – Zvýraznění3" xfId="3"/>
    <cellStyle name="20 % – Zvýraznění4" xfId="4"/>
    <cellStyle name="20 % – Zvýraznění5" xfId="5"/>
    <cellStyle name="20 % – Zvýraznění6" xfId="6"/>
    <cellStyle name="40 % – Zvýraznění1" xfId="7"/>
    <cellStyle name="40 % – Zvýraznění2" xfId="8"/>
    <cellStyle name="40 % – Zvýraznění3" xfId="9"/>
    <cellStyle name="40 % – Zvýraznění4" xfId="10"/>
    <cellStyle name="40 % – Zvýraznění5" xfId="11"/>
    <cellStyle name="40 % – Zvýraznění6" xfId="12"/>
    <cellStyle name="60 % – Zvýraznění1" xfId="13"/>
    <cellStyle name="60 % – Zvýraznění2" xfId="14"/>
    <cellStyle name="60 % – Zvýraznění3" xfId="15"/>
    <cellStyle name="60 % – Zvýraznění4" xfId="16"/>
    <cellStyle name="60 % – Zvýraznění5" xfId="17"/>
    <cellStyle name="60 % – Zvýraznění6" xfId="18"/>
    <cellStyle name="Celkem" xfId="20"/>
    <cellStyle name="Comma" xfId="22" builtinId="3"/>
    <cellStyle name="Currency" xfId="23" builtinId="4"/>
    <cellStyle name="čárky_STOCKS" xfId="19"/>
    <cellStyle name="danka" xfId="24"/>
    <cellStyle name="ETIK" xfId="25"/>
    <cellStyle name="Headline I" xfId="26"/>
    <cellStyle name="Headline II" xfId="27"/>
    <cellStyle name="Headline III" xfId="28"/>
    <cellStyle name="Hyperlink" xfId="62" builtinId="8"/>
    <cellStyle name="Chybně" xfId="21"/>
    <cellStyle name="Kontrolní buňka" xfId="29"/>
    <cellStyle name="kurzíva" xfId="30"/>
    <cellStyle name="Legenda" xfId="31"/>
    <cellStyle name="môj" xfId="32"/>
    <cellStyle name="Název" xfId="33"/>
    <cellStyle name="název firmy" xfId="34"/>
    <cellStyle name="Název listu - kapitola" xfId="35"/>
    <cellStyle name="Název produktu" xfId="36"/>
    <cellStyle name="Neutrální" xfId="37"/>
    <cellStyle name="Normal" xfId="0" builtinId="0"/>
    <cellStyle name="Normálne 2" xfId="61"/>
    <cellStyle name="normálne_1_vkladanie_udajov" xfId="38"/>
    <cellStyle name="normálne_domace" xfId="39"/>
    <cellStyle name="normálne_Excel-M5" xfId="40"/>
    <cellStyle name="normální_kont_tab" xfId="41"/>
    <cellStyle name="Nový styl" xfId="42"/>
    <cellStyle name="oem name" xfId="43"/>
    <cellStyle name="Percent" xfId="44" builtinId="5"/>
    <cellStyle name="Podtitulek" xfId="45"/>
    <cellStyle name="podtitulek inverzní" xfId="46"/>
    <cellStyle name="podtitulek_List1" xfId="47"/>
    <cellStyle name="Propojená buňka" xfId="48"/>
    <cellStyle name="Správně" xfId="49"/>
    <cellStyle name="Styl2" xfId="50"/>
    <cellStyle name="Styl3" xfId="51"/>
    <cellStyle name="Style 1" xfId="52"/>
    <cellStyle name="Text upozornění" xfId="53"/>
    <cellStyle name="Vysvětlující text" xfId="54"/>
    <cellStyle name="Zvýraznění 1" xfId="55"/>
    <cellStyle name="Zvýraznění 2" xfId="56"/>
    <cellStyle name="Zvýraznění 3" xfId="57"/>
    <cellStyle name="Zvýraznění 4" xfId="58"/>
    <cellStyle name="Zvýraznění 5" xfId="59"/>
    <cellStyle name="Zvýraznění 6" xfId="6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008000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1</xdr:row>
      <xdr:rowOff>133350</xdr:rowOff>
    </xdr:from>
    <xdr:to>
      <xdr:col>6</xdr:col>
      <xdr:colOff>400050</xdr:colOff>
      <xdr:row>13</xdr:row>
      <xdr:rowOff>57150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3228975" y="333375"/>
          <a:ext cx="1885950" cy="27146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 CE"/>
            </a:rPr>
            <a:t>Operátory:</a:t>
          </a:r>
          <a:endParaRPr lang="en-US" sz="1400" b="0" i="0" strike="noStrike">
            <a:solidFill>
              <a:srgbClr val="000000"/>
            </a:solidFill>
            <a:latin typeface="Arial CE"/>
          </a:endParaRPr>
        </a:p>
        <a:p>
          <a:pPr algn="l" rtl="1">
            <a:defRPr sz="1000"/>
          </a:pPr>
          <a:r>
            <a:rPr lang="en-US" sz="1400" b="0" i="0" strike="noStrike">
              <a:solidFill>
                <a:srgbClr val="000000"/>
              </a:solidFill>
              <a:latin typeface="Arial CE"/>
            </a:rPr>
            <a:t>+   sčítanie</a:t>
          </a:r>
        </a:p>
        <a:p>
          <a:pPr algn="l" rtl="1">
            <a:defRPr sz="1000"/>
          </a:pPr>
          <a:r>
            <a:rPr lang="en-US" sz="1400" b="0" i="0" strike="noStrike">
              <a:solidFill>
                <a:srgbClr val="000000"/>
              </a:solidFill>
              <a:latin typeface="Arial CE"/>
            </a:rPr>
            <a:t>-    odčítanie</a:t>
          </a:r>
        </a:p>
        <a:p>
          <a:pPr algn="l" rtl="1">
            <a:defRPr sz="1000"/>
          </a:pPr>
          <a:r>
            <a:rPr lang="en-US" sz="1400" b="0" i="0" strike="noStrike">
              <a:solidFill>
                <a:srgbClr val="000000"/>
              </a:solidFill>
              <a:latin typeface="Arial CE"/>
            </a:rPr>
            <a:t>*    násobenie</a:t>
          </a:r>
        </a:p>
        <a:p>
          <a:pPr algn="l" rtl="1">
            <a:defRPr sz="1000"/>
          </a:pPr>
          <a:r>
            <a:rPr lang="en-US" sz="1400" b="0" i="0" strike="noStrike">
              <a:solidFill>
                <a:srgbClr val="000000"/>
              </a:solidFill>
              <a:latin typeface="Arial CE"/>
            </a:rPr>
            <a:t>/    delenie</a:t>
          </a:r>
        </a:p>
        <a:p>
          <a:pPr algn="l" rtl="1">
            <a:defRPr sz="1000"/>
          </a:pPr>
          <a:r>
            <a:rPr lang="en-US" sz="1400" b="0" i="0" strike="noStrike">
              <a:solidFill>
                <a:srgbClr val="000000"/>
              </a:solidFill>
              <a:latin typeface="Arial CE"/>
            </a:rPr>
            <a:t>^    mocnina</a:t>
          </a:r>
        </a:p>
        <a:p>
          <a:pPr algn="l" rtl="1">
            <a:defRPr sz="1000"/>
          </a:pPr>
          <a:endParaRPr lang="en-US" sz="1400" b="0" i="0" strike="noStrike">
            <a:solidFill>
              <a:srgbClr val="000000"/>
            </a:solidFill>
            <a:latin typeface="Arial CE"/>
          </a:endParaRPr>
        </a:p>
        <a:p>
          <a:pPr algn="l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 CE"/>
            </a:rPr>
            <a:t>Priority:</a:t>
          </a:r>
        </a:p>
        <a:p>
          <a:pPr algn="l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 CE"/>
            </a:rPr>
            <a:t>1. mocnina</a:t>
          </a:r>
        </a:p>
        <a:p>
          <a:pPr algn="l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 CE"/>
            </a:rPr>
            <a:t>2. násobenie, delenie</a:t>
          </a:r>
        </a:p>
        <a:p>
          <a:pPr algn="l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 CE"/>
            </a:rPr>
            <a:t>3. sčítanie, odčítanie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13</xdr:row>
          <xdr:rowOff>219075</xdr:rowOff>
        </xdr:from>
        <xdr:to>
          <xdr:col>7</xdr:col>
          <xdr:colOff>323850</xdr:colOff>
          <xdr:row>23</xdr:row>
          <xdr:rowOff>209550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FFCC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85397</xdr:colOff>
      <xdr:row>0</xdr:row>
      <xdr:rowOff>157655</xdr:rowOff>
    </xdr:from>
    <xdr:to>
      <xdr:col>11</xdr:col>
      <xdr:colOff>24360</xdr:colOff>
      <xdr:row>20</xdr:row>
      <xdr:rowOff>81290</xdr:rowOff>
    </xdr:to>
    <xdr:sp macro="" textlink="">
      <xdr:nvSpPr>
        <xdr:cNvPr id="2" name="BlokTextu 1"/>
        <xdr:cNvSpPr txBox="1"/>
      </xdr:nvSpPr>
      <xdr:spPr>
        <a:xfrm>
          <a:off x="2279431" y="157655"/>
          <a:ext cx="5437188" cy="32146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k-SK" sz="1600" b="1"/>
            <a:t>FORECAST</a:t>
          </a:r>
          <a:r>
            <a:rPr lang="sk-SK" sz="1600"/>
            <a:t>(</a:t>
          </a:r>
          <a:r>
            <a:rPr lang="sk-SK" sz="1600" b="1"/>
            <a:t>x</a:t>
          </a:r>
          <a:r>
            <a:rPr lang="sk-SK" sz="1600"/>
            <a:t>;</a:t>
          </a:r>
          <a:r>
            <a:rPr lang="sk-SK" sz="1600" b="1"/>
            <a:t>known_y's</a:t>
          </a:r>
          <a:r>
            <a:rPr lang="sk-SK" sz="1600"/>
            <a:t>;</a:t>
          </a:r>
          <a:r>
            <a:rPr lang="sk-SK" sz="1600" b="1"/>
            <a:t>known_x's</a:t>
          </a:r>
          <a:r>
            <a:rPr lang="sk-SK" sz="1600"/>
            <a:t>)</a:t>
          </a:r>
        </a:p>
        <a:p>
          <a:r>
            <a:rPr lang="sk-SK" sz="1600" b="1"/>
            <a:t>X</a:t>
          </a:r>
          <a:r>
            <a:rPr lang="sk-SK" sz="1600"/>
            <a:t>   je údajový bod, pre ktorý chcete predpovedať hodnotu.</a:t>
          </a:r>
        </a:p>
        <a:p>
          <a:r>
            <a:rPr lang="sk-SK" sz="1600" b="1"/>
            <a:t>Known_y's</a:t>
          </a:r>
          <a:r>
            <a:rPr lang="sk-SK" sz="1600"/>
            <a:t>   je rozsah alebo pole závislých údajov.</a:t>
          </a:r>
        </a:p>
        <a:p>
          <a:r>
            <a:rPr lang="sk-SK" sz="1600" b="1"/>
            <a:t>Known_x's</a:t>
          </a:r>
          <a:r>
            <a:rPr lang="sk-SK" sz="1600"/>
            <a:t>   je rozsah alebo pole závislých údajov.</a:t>
          </a:r>
        </a:p>
        <a:p>
          <a:endParaRPr lang="sk-SK" sz="16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600">
              <a:solidFill>
                <a:schemeClr val="dk1"/>
              </a:solidFill>
              <a:latin typeface="+mn-lt"/>
              <a:ea typeface="+mn-ea"/>
              <a:cs typeface="+mn-cs"/>
            </a:rPr>
            <a:t>Na základe existujúcich hodnôt vypočíta alebo odhadne budúcu hodnotu </a:t>
          </a:r>
          <a:r>
            <a:rPr lang="sk-SK" sz="1600" b="1">
              <a:solidFill>
                <a:schemeClr val="dk1"/>
              </a:solidFill>
              <a:latin typeface="+mn-lt"/>
              <a:ea typeface="+mn-ea"/>
              <a:cs typeface="+mn-cs"/>
            </a:rPr>
            <a:t>metódou lineárnej regresie</a:t>
          </a:r>
          <a:r>
            <a:rPr lang="sk-SK" sz="1600">
              <a:solidFill>
                <a:schemeClr val="dk1"/>
              </a:solidFill>
              <a:latin typeface="+mn-lt"/>
              <a:ea typeface="+mn-ea"/>
              <a:cs typeface="+mn-cs"/>
            </a:rPr>
            <a:t>. Predpovedaná hodnota je hodnota závisle premennej (y) pre danú hodnotu nezávisle premennej (x). Známe hodnoty sú dvojice čísiel x a y, pričom nová hodnota sa odhaduje použitím lineárnej regresie. Táto funkcia sa používa napríklad na odhad objemu budúceho predaja, veľkosti zásob alebo na odhad vývoja požiadaviek zákazníkov.</a:t>
          </a:r>
          <a:endParaRPr lang="sk-SK" sz="1600"/>
        </a:p>
        <a:p>
          <a:endParaRPr lang="sk-SK"/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146050</xdr:colOff>
      <xdr:row>10</xdr:row>
      <xdr:rowOff>114300</xdr:rowOff>
    </xdr:to>
    <xdr:pic>
      <xdr:nvPicPr>
        <xdr:cNvPr id="15362" name="Picture 1" descr="T3-dat, cas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14775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150430</xdr:colOff>
      <xdr:row>1</xdr:row>
      <xdr:rowOff>58136</xdr:rowOff>
    </xdr:from>
    <xdr:to>
      <xdr:col>22</xdr:col>
      <xdr:colOff>39801</xdr:colOff>
      <xdr:row>18</xdr:row>
      <xdr:rowOff>52553</xdr:rowOff>
    </xdr:to>
    <xdr:pic>
      <xdr:nvPicPr>
        <xdr:cNvPr id="2" name="Picture 1" descr="BMI index - výpočet BMI a zdravotné rizik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5585" y="58136"/>
          <a:ext cx="3554854" cy="2786227"/>
        </a:xfrm>
        <a:prstGeom prst="rect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15</xdr:row>
      <xdr:rowOff>28575</xdr:rowOff>
    </xdr:from>
    <xdr:to>
      <xdr:col>7</xdr:col>
      <xdr:colOff>495300</xdr:colOff>
      <xdr:row>17</xdr:row>
      <xdr:rowOff>85725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2543175" y="2886075"/>
          <a:ext cx="2247900" cy="438150"/>
        </a:xfrm>
        <a:prstGeom prst="rect">
          <a:avLst/>
        </a:prstGeom>
        <a:solidFill>
          <a:srgbClr val="FFFF99"/>
        </a:solidFill>
        <a:ln w="571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1">
            <a:defRPr sz="1000"/>
          </a:pPr>
          <a:r>
            <a:rPr lang="en-US" sz="2000" b="0" i="0" strike="noStrike">
              <a:solidFill>
                <a:srgbClr val="000000"/>
              </a:solidFill>
              <a:latin typeface="Arial CE"/>
            </a:rPr>
            <a:t>&amp; - pravý Alt + C</a:t>
          </a:r>
        </a:p>
      </xdr:txBody>
    </xdr:sp>
    <xdr:clientData/>
  </xdr:twoCellAnchor>
  <xdr:twoCellAnchor>
    <xdr:from>
      <xdr:col>4</xdr:col>
      <xdr:colOff>247650</xdr:colOff>
      <xdr:row>18</xdr:row>
      <xdr:rowOff>161925</xdr:rowOff>
    </xdr:from>
    <xdr:to>
      <xdr:col>7</xdr:col>
      <xdr:colOff>495300</xdr:colOff>
      <xdr:row>21</xdr:row>
      <xdr:rowOff>28575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2543175" y="3590925"/>
          <a:ext cx="2247900" cy="438150"/>
        </a:xfrm>
        <a:prstGeom prst="rect">
          <a:avLst/>
        </a:prstGeom>
        <a:solidFill>
          <a:srgbClr val="FFFF99"/>
        </a:solidFill>
        <a:ln w="571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1">
            <a:defRPr sz="1000"/>
          </a:pPr>
          <a:r>
            <a:rPr lang="en-US" sz="2000" b="0" i="0" strike="noStrike">
              <a:solidFill>
                <a:srgbClr val="000000"/>
              </a:solidFill>
              <a:latin typeface="Arial CE"/>
            </a:rPr>
            <a:t>Concatenate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24</xdr:row>
      <xdr:rowOff>63500</xdr:rowOff>
    </xdr:from>
    <xdr:to>
      <xdr:col>7</xdr:col>
      <xdr:colOff>19050</xdr:colOff>
      <xdr:row>26</xdr:row>
      <xdr:rowOff>101600</xdr:rowOff>
    </xdr:to>
    <xdr:sp macro="" textlink="">
      <xdr:nvSpPr>
        <xdr:cNvPr id="2" name="BlokTextu 1"/>
        <xdr:cNvSpPr txBox="1"/>
      </xdr:nvSpPr>
      <xdr:spPr>
        <a:xfrm>
          <a:off x="215900" y="2540000"/>
          <a:ext cx="4267200" cy="3683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400" b="1"/>
            <a:t>Ak je rozdiel tržieb a nákladov záporný, daň</a:t>
          </a:r>
          <a:r>
            <a:rPr lang="sk-SK" sz="1400" b="1" baseline="0"/>
            <a:t> = 0.</a:t>
          </a:r>
          <a:endParaRPr lang="sk-SK" sz="1400" b="1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30217</xdr:colOff>
      <xdr:row>8</xdr:row>
      <xdr:rowOff>67004</xdr:rowOff>
    </xdr:from>
    <xdr:to>
      <xdr:col>3</xdr:col>
      <xdr:colOff>535042</xdr:colOff>
      <xdr:row>8</xdr:row>
      <xdr:rowOff>344543</xdr:rowOff>
    </xdr:to>
    <xdr:sp macro="" textlink="">
      <xdr:nvSpPr>
        <xdr:cNvPr id="13313" name="Text Box 1"/>
        <xdr:cNvSpPr txBox="1">
          <a:spLocks noChangeArrowheads="1"/>
        </xdr:cNvSpPr>
      </xdr:nvSpPr>
      <xdr:spPr bwMode="auto">
        <a:xfrm>
          <a:off x="490045" y="2353004"/>
          <a:ext cx="1483600" cy="277539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000000"/>
              </a:solidFill>
              <a:latin typeface="Arial"/>
              <a:cs typeface="Arial"/>
            </a:rPr>
            <a:t>PLATBA (PMT)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12</xdr:col>
      <xdr:colOff>247650</xdr:colOff>
      <xdr:row>4</xdr:row>
      <xdr:rowOff>76199</xdr:rowOff>
    </xdr:to>
    <xdr:sp macro="" textlink="">
      <xdr:nvSpPr>
        <xdr:cNvPr id="2" name="BlokTextu 1"/>
        <xdr:cNvSpPr txBox="1"/>
      </xdr:nvSpPr>
      <xdr:spPr>
        <a:xfrm>
          <a:off x="4229100" y="333375"/>
          <a:ext cx="5734050" cy="1076324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k-SK" sz="1800" b="1"/>
            <a:t>Koľko splátok potrebujeme na  vyplatenie pôžičky</a:t>
          </a:r>
          <a:r>
            <a:rPr lang="sk-SK" sz="1800" b="1" baseline="0"/>
            <a:t> vo výške 5000€, ak každý mesiac splácame 50€ pri  8% nominálnej ročnej úrokovej miere a mesačnom úročení?</a:t>
          </a:r>
          <a:endParaRPr lang="sk-SK" sz="1800" b="1"/>
        </a:p>
      </xdr:txBody>
    </xdr:sp>
    <xdr:clientData/>
  </xdr:twoCellAnchor>
  <xdr:twoCellAnchor>
    <xdr:from>
      <xdr:col>3</xdr:col>
      <xdr:colOff>19050</xdr:colOff>
      <xdr:row>5</xdr:row>
      <xdr:rowOff>9525</xdr:rowOff>
    </xdr:from>
    <xdr:to>
      <xdr:col>13</xdr:col>
      <xdr:colOff>266700</xdr:colOff>
      <xdr:row>23</xdr:row>
      <xdr:rowOff>152401</xdr:rowOff>
    </xdr:to>
    <xdr:sp macro="" textlink="">
      <xdr:nvSpPr>
        <xdr:cNvPr id="4" name="BlokTextu 3"/>
        <xdr:cNvSpPr txBox="1"/>
      </xdr:nvSpPr>
      <xdr:spPr>
        <a:xfrm>
          <a:off x="4248150" y="1676400"/>
          <a:ext cx="6343650" cy="30575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k-SK" sz="2800" b="1" i="0">
              <a:solidFill>
                <a:srgbClr val="FF0000"/>
              </a:solidFill>
            </a:rPr>
            <a:t>NPER(rate;pmt;pv;fv;type)</a:t>
          </a:r>
        </a:p>
        <a:p>
          <a:r>
            <a:rPr lang="sk-SK" sz="1600" b="1"/>
            <a:t>Rate</a:t>
          </a:r>
          <a:r>
            <a:rPr lang="sk-SK" sz="1600"/>
            <a:t>   je úroková sadzba za dané obdobie.</a:t>
          </a:r>
        </a:p>
        <a:p>
          <a:r>
            <a:rPr lang="sk-SK" sz="1600" b="1"/>
            <a:t>Pmt</a:t>
          </a:r>
          <a:r>
            <a:rPr lang="sk-SK" sz="1600"/>
            <a:t>   je platba (splátka) uskutočnená v jednotlivých obdobiach, ktorá sa nemení počas daného intervalu. </a:t>
          </a:r>
        </a:p>
        <a:p>
          <a:r>
            <a:rPr lang="sk-SK" sz="1600" b="1"/>
            <a:t>Pv</a:t>
          </a:r>
          <a:r>
            <a:rPr lang="sk-SK" sz="1600"/>
            <a:t>   je súčasná hodnota, čiže celková čiastka určujúca súčasnú hodnotu budúcich platieb.</a:t>
          </a:r>
        </a:p>
        <a:p>
          <a:r>
            <a:rPr lang="sk-SK" sz="1600" b="1"/>
            <a:t>Fv</a:t>
          </a:r>
          <a:r>
            <a:rPr lang="sk-SK" sz="1600"/>
            <a:t>   je budúca hodnota alebo hotovostný zostatok, ktorý chcete dosiahnuť po zaplatení poslednej platby. Ak je tento argument vynechaný, predpokladá sa, že má hodnotu 0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600" b="1"/>
            <a:t>Type</a:t>
          </a:r>
          <a:r>
            <a:rPr lang="sk-SK" sz="1600"/>
            <a:t>   je číslo 0 alebo 1. Vyjadruje, kedy sú sumy splatné. </a:t>
          </a:r>
          <a:r>
            <a:rPr lang="sk-SK" sz="1600">
              <a:solidFill>
                <a:schemeClr val="dk1"/>
              </a:solidFill>
              <a:latin typeface="+mn-lt"/>
              <a:ea typeface="+mn-ea"/>
              <a:cs typeface="+mn-cs"/>
            </a:rPr>
            <a:t>0 = na konci obdobia, 1 = na začiatku obdobia.</a:t>
          </a:r>
        </a:p>
        <a:p>
          <a:endParaRPr lang="sk-SK" sz="1600"/>
        </a:p>
        <a:p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13</xdr:col>
      <xdr:colOff>257175</xdr:colOff>
      <xdr:row>11</xdr:row>
      <xdr:rowOff>133350</xdr:rowOff>
    </xdr:to>
    <xdr:sp macro="" textlink="">
      <xdr:nvSpPr>
        <xdr:cNvPr id="2" name="BlokTextu 1"/>
        <xdr:cNvSpPr txBox="1"/>
      </xdr:nvSpPr>
      <xdr:spPr>
        <a:xfrm>
          <a:off x="3181350" y="0"/>
          <a:ext cx="5743575" cy="2752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k-SK" sz="1800"/>
            <a:t>Ak</a:t>
          </a:r>
          <a:r>
            <a:rPr lang="sk-SK" sz="1800" baseline="0"/>
            <a:t> si otvorím v banke účet s 2,5 % ročnou nominálnou úrokovou mierou pri mesačnom úročení a vložím na neho 5000€:</a:t>
          </a:r>
        </a:p>
        <a:p>
          <a:r>
            <a:rPr lang="sk-SK" sz="1800" baseline="0"/>
            <a:t>1.  akú sumu budem mať na účte po 5 rokoch?</a:t>
          </a:r>
        </a:p>
        <a:p>
          <a:r>
            <a:rPr lang="sk-SK" sz="1800" baseline="0"/>
            <a:t>2. akú sumu budem mať na účte po 5 rokoch, ak daň z úrokov je 19%?</a:t>
          </a:r>
        </a:p>
        <a:p>
          <a:r>
            <a:rPr lang="sk-SK" sz="1800" baseline="0"/>
            <a:t>3. akú sumu budem mať na účte po 5 rokoch , ak na konci 3. roka zvýšim vklad o 1000€ a uvažujeme daň z úrokov vo výške 19%?</a:t>
          </a:r>
          <a:endParaRPr lang="sk-SK" sz="1800"/>
        </a:p>
      </xdr:txBody>
    </xdr:sp>
    <xdr:clientData/>
  </xdr:twoCellAnchor>
  <xdr:twoCellAnchor>
    <xdr:from>
      <xdr:col>4</xdr:col>
      <xdr:colOff>0</xdr:colOff>
      <xdr:row>13</xdr:row>
      <xdr:rowOff>0</xdr:rowOff>
    </xdr:from>
    <xdr:to>
      <xdr:col>14</xdr:col>
      <xdr:colOff>123826</xdr:colOff>
      <xdr:row>29</xdr:row>
      <xdr:rowOff>47626</xdr:rowOff>
    </xdr:to>
    <xdr:sp macro="" textlink="">
      <xdr:nvSpPr>
        <xdr:cNvPr id="4" name="BlokTextu 3"/>
        <xdr:cNvSpPr txBox="1"/>
      </xdr:nvSpPr>
      <xdr:spPr>
        <a:xfrm>
          <a:off x="3181350" y="3095625"/>
          <a:ext cx="6219826" cy="30480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k-SK" sz="2000" b="1">
              <a:solidFill>
                <a:srgbClr val="FF0000"/>
              </a:solidFill>
            </a:rPr>
            <a:t>FV(rate;nper;pmt;pv;type)</a:t>
          </a:r>
        </a:p>
        <a:p>
          <a:r>
            <a:rPr lang="sk-SK" sz="1800" b="1"/>
            <a:t>Rate</a:t>
          </a:r>
          <a:r>
            <a:rPr lang="sk-SK" sz="1800"/>
            <a:t>   je úroková sadzba za dané obdobie.</a:t>
          </a:r>
        </a:p>
        <a:p>
          <a:r>
            <a:rPr lang="sk-SK" sz="1800" b="1"/>
            <a:t>Nper</a:t>
          </a:r>
          <a:r>
            <a:rPr lang="sk-SK" sz="1800"/>
            <a:t>   je celkový počet platobných období v danom intervale.</a:t>
          </a:r>
        </a:p>
        <a:p>
          <a:r>
            <a:rPr lang="sk-SK" sz="1800" b="1"/>
            <a:t>Pmt</a:t>
          </a:r>
          <a:r>
            <a:rPr lang="sk-SK" sz="1800"/>
            <a:t>   je platba (splátka) uskutočnená v jednotlivých obdobiach, ktorá sa nemení počas daného intervalu. </a:t>
          </a:r>
        </a:p>
        <a:p>
          <a:r>
            <a:rPr lang="sk-SK" sz="1800" b="1"/>
            <a:t>Pv</a:t>
          </a:r>
          <a:r>
            <a:rPr lang="sk-SK" sz="1800"/>
            <a:t>   je súčasná hodnota čiže celková čiastka určujúca súčasnú hodnotu budúcich platieb. </a:t>
          </a:r>
        </a:p>
        <a:p>
          <a:r>
            <a:rPr lang="sk-SK" sz="1800" b="1"/>
            <a:t>Type</a:t>
          </a:r>
          <a:r>
            <a:rPr lang="sk-SK" sz="1800"/>
            <a:t>   je číslo 0 alebo 1. Vyjadruje, kedy sú sumy splatné. Ak je tento argument vynechaný, predpokladá sa, že má hodnotu 0.</a:t>
          </a:r>
        </a:p>
        <a:p>
          <a:r>
            <a:rPr lang="sk-SK" sz="1800"/>
            <a:t>0 = na konci obdobia, 1 = na začiatku obdobia</a:t>
          </a:r>
        </a:p>
        <a:p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114300</xdr:rowOff>
    </xdr:from>
    <xdr:to>
      <xdr:col>13</xdr:col>
      <xdr:colOff>95250</xdr:colOff>
      <xdr:row>13</xdr:row>
      <xdr:rowOff>19050</xdr:rowOff>
    </xdr:to>
    <xdr:sp macro="" textlink="">
      <xdr:nvSpPr>
        <xdr:cNvPr id="2" name="BlokTextu 1"/>
        <xdr:cNvSpPr txBox="1"/>
      </xdr:nvSpPr>
      <xdr:spPr>
        <a:xfrm>
          <a:off x="209550" y="276225"/>
          <a:ext cx="781050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k-SK" sz="1800"/>
            <a:t>Ak</a:t>
          </a:r>
          <a:r>
            <a:rPr lang="sk-SK" sz="1800" baseline="0"/>
            <a:t> si otvorím v banke účet s 3 % ročnou nominálnou úrokovou mierou pri mesačnom úročení a vložím na neho 1000€. Akú sumu budem mať na účte po 10 rokoch, ak:</a:t>
          </a:r>
        </a:p>
        <a:p>
          <a:r>
            <a:rPr lang="sk-SK" sz="1800" baseline="0"/>
            <a:t>1. budem mesačne vkladať 100€ na konci obdobia?</a:t>
          </a:r>
        </a:p>
        <a:p>
          <a:r>
            <a:rPr lang="sk-SK" sz="1800" baseline="0"/>
            <a:t>2. </a:t>
          </a:r>
          <a:r>
            <a:rPr lang="sk-SK" sz="1800" baseline="0">
              <a:solidFill>
                <a:schemeClr val="dk1"/>
              </a:solidFill>
              <a:latin typeface="+mn-lt"/>
              <a:ea typeface="+mn-ea"/>
              <a:cs typeface="+mn-cs"/>
            </a:rPr>
            <a:t>budem mesačne vkladať 100€ na začiatku obdobia?</a:t>
          </a:r>
        </a:p>
        <a:p>
          <a:r>
            <a:rPr lang="sk-SK" sz="1800" baseline="0">
              <a:solidFill>
                <a:schemeClr val="dk1"/>
              </a:solidFill>
              <a:latin typeface="+mn-lt"/>
              <a:ea typeface="+mn-ea"/>
              <a:cs typeface="+mn-cs"/>
            </a:rPr>
            <a:t>Neuvažujem daň z úroku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chudnutie-ako.sk/bmi/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zoomScale="130" workbookViewId="0">
      <selection activeCell="I11" sqref="I11:I13"/>
    </sheetView>
  </sheetViews>
  <sheetFormatPr defaultColWidth="15.7109375" defaultRowHeight="24.95" customHeight="1" x14ac:dyDescent="0.25"/>
  <cols>
    <col min="1" max="1" width="4.85546875" style="13" customWidth="1"/>
    <col min="2" max="2" width="14.5703125" style="13" customWidth="1"/>
    <col min="3" max="8" width="11.140625" style="13" customWidth="1"/>
    <col min="9" max="9" width="15.7109375" style="13" customWidth="1"/>
    <col min="10" max="10" width="13.28515625" style="13" customWidth="1"/>
    <col min="11" max="16384" width="15.7109375" style="13"/>
  </cols>
  <sheetData>
    <row r="1" spans="2:10" ht="24.95" customHeight="1" thickBot="1" x14ac:dyDescent="0.3"/>
    <row r="2" spans="2:10" ht="24.95" customHeight="1" thickTop="1" thickBot="1" x14ac:dyDescent="0.3">
      <c r="B2" s="200"/>
      <c r="C2" s="201" t="s">
        <v>77</v>
      </c>
      <c r="D2" s="201" t="s">
        <v>78</v>
      </c>
      <c r="E2" s="201" t="s">
        <v>79</v>
      </c>
      <c r="F2" s="201" t="s">
        <v>174</v>
      </c>
      <c r="G2" s="201" t="s">
        <v>175</v>
      </c>
      <c r="H2" s="201" t="s">
        <v>176</v>
      </c>
      <c r="I2" s="202" t="s">
        <v>39</v>
      </c>
    </row>
    <row r="3" spans="2:10" ht="24.95" customHeight="1" thickBot="1" x14ac:dyDescent="0.3">
      <c r="B3" s="203" t="s">
        <v>73</v>
      </c>
      <c r="C3" s="204">
        <v>5</v>
      </c>
      <c r="D3" s="204">
        <v>15</v>
      </c>
      <c r="E3" s="204">
        <v>10</v>
      </c>
      <c r="F3" s="204">
        <v>12</v>
      </c>
      <c r="G3" s="204">
        <v>56</v>
      </c>
      <c r="H3" s="204">
        <v>23</v>
      </c>
      <c r="I3" s="205"/>
    </row>
    <row r="4" spans="2:10" ht="24.95" customHeight="1" thickBot="1" x14ac:dyDescent="0.3">
      <c r="B4" s="203" t="s">
        <v>72</v>
      </c>
      <c r="C4" s="204">
        <v>7</v>
      </c>
      <c r="D4" s="204">
        <v>9</v>
      </c>
      <c r="E4" s="204">
        <v>7</v>
      </c>
      <c r="F4" s="204">
        <v>5</v>
      </c>
      <c r="G4" s="204">
        <v>12</v>
      </c>
      <c r="H4" s="204">
        <v>31</v>
      </c>
      <c r="I4" s="205"/>
    </row>
    <row r="5" spans="2:10" ht="24.95" customHeight="1" thickBot="1" x14ac:dyDescent="0.3">
      <c r="B5" s="203" t="s">
        <v>192</v>
      </c>
      <c r="C5" s="204">
        <v>8</v>
      </c>
      <c r="D5" s="204">
        <v>7</v>
      </c>
      <c r="E5" s="204">
        <v>9</v>
      </c>
      <c r="F5" s="204">
        <v>10</v>
      </c>
      <c r="G5" s="204">
        <v>15</v>
      </c>
      <c r="H5" s="204">
        <v>3</v>
      </c>
      <c r="I5" s="205"/>
    </row>
    <row r="6" spans="2:10" ht="18.75" thickBot="1" x14ac:dyDescent="0.3">
      <c r="B6" s="206" t="s">
        <v>39</v>
      </c>
      <c r="C6" s="207"/>
      <c r="D6" s="207"/>
      <c r="E6" s="207"/>
      <c r="F6" s="207"/>
      <c r="G6" s="207"/>
      <c r="H6" s="207"/>
      <c r="I6" s="205"/>
    </row>
    <row r="7" spans="2:10" ht="18.75" thickTop="1" x14ac:dyDescent="0.25">
      <c r="B7" s="51"/>
      <c r="C7" s="51"/>
      <c r="D7" s="51"/>
      <c r="E7" s="51"/>
      <c r="F7" s="51"/>
      <c r="G7" s="51"/>
      <c r="H7" s="51"/>
      <c r="I7" s="51"/>
    </row>
    <row r="8" spans="2:10" ht="18" x14ac:dyDescent="0.25">
      <c r="B8" s="51"/>
      <c r="C8" s="51"/>
      <c r="D8" s="51"/>
      <c r="E8" s="51"/>
      <c r="F8" s="51"/>
      <c r="G8" s="51"/>
      <c r="H8" s="51"/>
      <c r="I8" s="51"/>
    </row>
    <row r="9" spans="2:10" ht="18.75" thickBot="1" x14ac:dyDescent="0.3">
      <c r="B9" s="51"/>
      <c r="C9" s="60"/>
      <c r="D9" s="60"/>
      <c r="E9" s="60"/>
      <c r="F9" s="60"/>
      <c r="G9" s="60"/>
      <c r="H9" s="60"/>
      <c r="I9" s="104"/>
    </row>
    <row r="10" spans="2:10" ht="24.95" customHeight="1" thickTop="1" thickBot="1" x14ac:dyDescent="0.3">
      <c r="B10" s="200"/>
      <c r="C10" s="201" t="s">
        <v>77</v>
      </c>
      <c r="D10" s="201" t="s">
        <v>78</v>
      </c>
      <c r="E10" s="201" t="s">
        <v>79</v>
      </c>
      <c r="F10" s="201" t="s">
        <v>174</v>
      </c>
      <c r="G10" s="201" t="s">
        <v>175</v>
      </c>
      <c r="H10" s="201" t="s">
        <v>176</v>
      </c>
      <c r="I10" s="202" t="s">
        <v>39</v>
      </c>
    </row>
    <row r="11" spans="2:10" ht="24.95" customHeight="1" thickBot="1" x14ac:dyDescent="0.3">
      <c r="B11" s="203" t="s">
        <v>73</v>
      </c>
      <c r="C11" s="204">
        <v>5</v>
      </c>
      <c r="D11" s="204">
        <v>15</v>
      </c>
      <c r="E11" s="204">
        <v>10</v>
      </c>
      <c r="F11" s="204">
        <v>12</v>
      </c>
      <c r="G11" s="204">
        <v>56</v>
      </c>
      <c r="H11" s="204">
        <v>23</v>
      </c>
      <c r="I11" s="205"/>
    </row>
    <row r="12" spans="2:10" ht="24.95" customHeight="1" thickBot="1" x14ac:dyDescent="0.3">
      <c r="B12" s="203" t="s">
        <v>72</v>
      </c>
      <c r="C12" s="204">
        <v>7</v>
      </c>
      <c r="D12" s="204">
        <v>9</v>
      </c>
      <c r="E12" s="204">
        <v>7</v>
      </c>
      <c r="F12" s="204">
        <v>5</v>
      </c>
      <c r="G12" s="204">
        <v>12</v>
      </c>
      <c r="H12" s="204">
        <v>31</v>
      </c>
      <c r="I12" s="205"/>
    </row>
    <row r="13" spans="2:10" ht="24.95" customHeight="1" thickBot="1" x14ac:dyDescent="0.3">
      <c r="B13" s="203" t="s">
        <v>192</v>
      </c>
      <c r="C13" s="204">
        <v>8</v>
      </c>
      <c r="D13" s="204">
        <v>7</v>
      </c>
      <c r="E13" s="204">
        <v>9</v>
      </c>
      <c r="F13" s="204">
        <v>10</v>
      </c>
      <c r="G13" s="204">
        <v>15</v>
      </c>
      <c r="H13" s="204">
        <v>3</v>
      </c>
      <c r="I13" s="205"/>
    </row>
    <row r="14" spans="2:10" ht="24.95" customHeight="1" thickBot="1" x14ac:dyDescent="0.3">
      <c r="B14" s="206" t="s">
        <v>39</v>
      </c>
      <c r="C14" s="207"/>
      <c r="D14" s="207"/>
      <c r="E14" s="207"/>
      <c r="F14" s="207"/>
      <c r="G14" s="207"/>
      <c r="H14" s="207"/>
      <c r="I14" s="208"/>
    </row>
    <row r="15" spans="2:10" ht="24.95" customHeight="1" thickTop="1" x14ac:dyDescent="0.25"/>
    <row r="16" spans="2:10" ht="24.95" customHeight="1" x14ac:dyDescent="0.25">
      <c r="C16"/>
      <c r="D16"/>
      <c r="E16" s="153"/>
      <c r="F16"/>
      <c r="G16"/>
      <c r="H16"/>
      <c r="I16"/>
      <c r="J16"/>
    </row>
    <row r="17" spans="3:10" ht="24.95" customHeight="1" x14ac:dyDescent="0.25">
      <c r="C17"/>
      <c r="D17"/>
      <c r="E17"/>
      <c r="F17"/>
      <c r="G17"/>
      <c r="H17"/>
      <c r="I17"/>
      <c r="J17"/>
    </row>
    <row r="18" spans="3:10" ht="24.95" customHeight="1" x14ac:dyDescent="0.25">
      <c r="C18"/>
      <c r="D18"/>
      <c r="E18"/>
      <c r="F18"/>
      <c r="G18"/>
      <c r="H18"/>
      <c r="I18"/>
      <c r="J18"/>
    </row>
    <row r="19" spans="3:10" ht="24.95" customHeight="1" x14ac:dyDescent="0.25">
      <c r="C19"/>
      <c r="D19"/>
      <c r="E19"/>
      <c r="F19"/>
      <c r="G19"/>
      <c r="H19"/>
      <c r="I19"/>
      <c r="J19"/>
    </row>
    <row r="20" spans="3:10" ht="24.95" customHeight="1" x14ac:dyDescent="0.25">
      <c r="C20"/>
      <c r="D20"/>
      <c r="E20"/>
      <c r="F20"/>
      <c r="G20"/>
      <c r="H20"/>
      <c r="I20"/>
      <c r="J20"/>
    </row>
  </sheetData>
  <phoneticPr fontId="0" type="noConversion"/>
  <dataValidations disablePrompts="1" count="1">
    <dataValidation allowBlank="1" showInputMessage="1" showErrorMessage="1" errorTitle="CHYBA!" error="Text ku chybe" sqref="D11 D3"/>
  </dataValidations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8"/>
  <sheetViews>
    <sheetView zoomScale="160" zoomScaleNormal="160" workbookViewId="0">
      <selection activeCell="D25" sqref="D25"/>
    </sheetView>
  </sheetViews>
  <sheetFormatPr defaultRowHeight="12.75" x14ac:dyDescent="0.2"/>
  <cols>
    <col min="1" max="1" width="12.5703125" customWidth="1"/>
    <col min="2" max="2" width="18.85546875" customWidth="1"/>
    <col min="3" max="3" width="16.42578125" style="225" customWidth="1"/>
    <col min="4" max="4" width="15" customWidth="1"/>
  </cols>
  <sheetData>
    <row r="1" spans="1:4" x14ac:dyDescent="0.2">
      <c r="A1" t="s">
        <v>426</v>
      </c>
      <c r="B1" t="s">
        <v>427</v>
      </c>
      <c r="C1" s="225" t="s">
        <v>429</v>
      </c>
      <c r="D1" t="s">
        <v>428</v>
      </c>
    </row>
    <row r="2" spans="1:4" x14ac:dyDescent="0.2">
      <c r="A2">
        <v>18100568</v>
      </c>
      <c r="B2" s="259">
        <f ca="1">+TODAY()-ROUND(RAND()*10,0)</f>
        <v>43506</v>
      </c>
      <c r="C2" s="225">
        <v>7</v>
      </c>
      <c r="D2" s="259"/>
    </row>
    <row r="3" spans="1:4" x14ac:dyDescent="0.2">
      <c r="A3">
        <v>18100569</v>
      </c>
      <c r="B3" s="259">
        <f t="shared" ref="B3:B28" ca="1" si="0">+TODAY()-ROUND(RAND()*10,0)</f>
        <v>43506</v>
      </c>
      <c r="C3" s="225">
        <v>7</v>
      </c>
    </row>
    <row r="4" spans="1:4" x14ac:dyDescent="0.2">
      <c r="A4">
        <v>18100570</v>
      </c>
      <c r="B4" s="259">
        <f t="shared" ca="1" si="0"/>
        <v>43500</v>
      </c>
      <c r="C4" s="225">
        <v>14</v>
      </c>
    </row>
    <row r="5" spans="1:4" x14ac:dyDescent="0.2">
      <c r="A5">
        <v>18100571</v>
      </c>
      <c r="B5" s="259">
        <f t="shared" ca="1" si="0"/>
        <v>43506</v>
      </c>
      <c r="C5" s="225">
        <v>30</v>
      </c>
    </row>
    <row r="6" spans="1:4" x14ac:dyDescent="0.2">
      <c r="A6">
        <v>18100572</v>
      </c>
      <c r="B6" s="259">
        <f t="shared" ca="1" si="0"/>
        <v>43506</v>
      </c>
      <c r="C6" s="225">
        <v>14</v>
      </c>
    </row>
    <row r="7" spans="1:4" x14ac:dyDescent="0.2">
      <c r="A7">
        <v>18100573</v>
      </c>
      <c r="B7" s="259">
        <f t="shared" ca="1" si="0"/>
        <v>43508</v>
      </c>
      <c r="C7" s="225">
        <v>14</v>
      </c>
    </row>
    <row r="8" spans="1:4" x14ac:dyDescent="0.2">
      <c r="A8">
        <v>18100574</v>
      </c>
      <c r="B8" s="259">
        <f t="shared" ca="1" si="0"/>
        <v>43502</v>
      </c>
      <c r="C8" s="225">
        <v>7</v>
      </c>
    </row>
    <row r="9" spans="1:4" x14ac:dyDescent="0.2">
      <c r="A9">
        <v>18100575</v>
      </c>
      <c r="B9" s="259">
        <f t="shared" ca="1" si="0"/>
        <v>43510</v>
      </c>
      <c r="C9" s="225">
        <v>30</v>
      </c>
    </row>
    <row r="10" spans="1:4" x14ac:dyDescent="0.2">
      <c r="A10">
        <v>18100576</v>
      </c>
      <c r="B10" s="259">
        <f t="shared" ca="1" si="0"/>
        <v>43502</v>
      </c>
      <c r="C10" s="225">
        <v>30</v>
      </c>
    </row>
    <row r="11" spans="1:4" x14ac:dyDescent="0.2">
      <c r="A11">
        <v>18100577</v>
      </c>
      <c r="B11" s="259">
        <f t="shared" ca="1" si="0"/>
        <v>43501</v>
      </c>
      <c r="C11" s="225">
        <v>7</v>
      </c>
    </row>
    <row r="12" spans="1:4" x14ac:dyDescent="0.2">
      <c r="A12">
        <v>18100578</v>
      </c>
      <c r="B12" s="259">
        <f t="shared" ca="1" si="0"/>
        <v>43505</v>
      </c>
      <c r="C12" s="225">
        <v>14</v>
      </c>
    </row>
    <row r="13" spans="1:4" x14ac:dyDescent="0.2">
      <c r="A13">
        <v>18100579</v>
      </c>
      <c r="B13" s="259">
        <f t="shared" ca="1" si="0"/>
        <v>43505</v>
      </c>
      <c r="C13" s="225">
        <v>21</v>
      </c>
    </row>
    <row r="14" spans="1:4" x14ac:dyDescent="0.2">
      <c r="A14">
        <v>18100580</v>
      </c>
      <c r="B14" s="259">
        <f t="shared" ca="1" si="0"/>
        <v>43504</v>
      </c>
      <c r="C14" s="225">
        <v>5</v>
      </c>
    </row>
    <row r="15" spans="1:4" x14ac:dyDescent="0.2">
      <c r="A15">
        <v>18100581</v>
      </c>
      <c r="B15" s="259">
        <f t="shared" ca="1" si="0"/>
        <v>43504</v>
      </c>
      <c r="C15" s="225">
        <v>5</v>
      </c>
    </row>
    <row r="16" spans="1:4" x14ac:dyDescent="0.2">
      <c r="A16">
        <v>18100582</v>
      </c>
      <c r="B16" s="259">
        <f t="shared" ca="1" si="0"/>
        <v>43510</v>
      </c>
      <c r="C16" s="225">
        <v>21</v>
      </c>
    </row>
    <row r="17" spans="1:3" x14ac:dyDescent="0.2">
      <c r="A17">
        <v>18100583</v>
      </c>
      <c r="B17" s="259">
        <f t="shared" ca="1" si="0"/>
        <v>43506</v>
      </c>
      <c r="C17" s="225">
        <v>14</v>
      </c>
    </row>
    <row r="18" spans="1:3" x14ac:dyDescent="0.2">
      <c r="A18">
        <v>18100584</v>
      </c>
      <c r="B18" s="259">
        <f t="shared" ca="1" si="0"/>
        <v>43503</v>
      </c>
      <c r="C18" s="225">
        <v>7</v>
      </c>
    </row>
    <row r="19" spans="1:3" x14ac:dyDescent="0.2">
      <c r="A19">
        <v>18100585</v>
      </c>
      <c r="B19" s="259">
        <f t="shared" ca="1" si="0"/>
        <v>43500</v>
      </c>
      <c r="C19" s="225">
        <v>30</v>
      </c>
    </row>
    <row r="20" spans="1:3" x14ac:dyDescent="0.2">
      <c r="A20">
        <v>18100586</v>
      </c>
      <c r="B20" s="259">
        <f t="shared" ca="1" si="0"/>
        <v>43506</v>
      </c>
      <c r="C20" s="225">
        <v>7</v>
      </c>
    </row>
    <row r="21" spans="1:3" x14ac:dyDescent="0.2">
      <c r="A21">
        <v>18100587</v>
      </c>
      <c r="B21" s="259">
        <f t="shared" ca="1" si="0"/>
        <v>43501</v>
      </c>
      <c r="C21" s="225">
        <v>21</v>
      </c>
    </row>
    <row r="22" spans="1:3" x14ac:dyDescent="0.2">
      <c r="A22">
        <v>18100588</v>
      </c>
      <c r="B22" s="259">
        <f t="shared" ca="1" si="0"/>
        <v>43502</v>
      </c>
      <c r="C22" s="225">
        <v>14</v>
      </c>
    </row>
    <row r="23" spans="1:3" x14ac:dyDescent="0.2">
      <c r="A23">
        <v>18100589</v>
      </c>
      <c r="B23" s="259">
        <f t="shared" ca="1" si="0"/>
        <v>43504</v>
      </c>
      <c r="C23" s="225">
        <v>14</v>
      </c>
    </row>
    <row r="24" spans="1:3" x14ac:dyDescent="0.2">
      <c r="A24">
        <v>18100590</v>
      </c>
      <c r="B24" s="259">
        <f t="shared" ca="1" si="0"/>
        <v>43509</v>
      </c>
      <c r="C24" s="225">
        <v>30</v>
      </c>
    </row>
    <row r="25" spans="1:3" x14ac:dyDescent="0.2">
      <c r="A25">
        <v>18100591</v>
      </c>
      <c r="B25" s="259">
        <f t="shared" ca="1" si="0"/>
        <v>43504</v>
      </c>
      <c r="C25" s="225">
        <v>14</v>
      </c>
    </row>
    <row r="26" spans="1:3" x14ac:dyDescent="0.2">
      <c r="A26">
        <v>18100592</v>
      </c>
      <c r="B26" s="259">
        <f t="shared" ca="1" si="0"/>
        <v>43502</v>
      </c>
      <c r="C26" s="225">
        <v>7</v>
      </c>
    </row>
    <row r="27" spans="1:3" x14ac:dyDescent="0.2">
      <c r="A27">
        <v>18100593</v>
      </c>
      <c r="B27" s="259">
        <f t="shared" ca="1" si="0"/>
        <v>43508</v>
      </c>
      <c r="C27" s="225">
        <v>5</v>
      </c>
    </row>
    <row r="28" spans="1:3" x14ac:dyDescent="0.2">
      <c r="A28">
        <v>18100594</v>
      </c>
      <c r="B28" s="259">
        <f t="shared" ca="1" si="0"/>
        <v>43508</v>
      </c>
      <c r="C28" s="225">
        <v>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="145" zoomScaleNormal="145" workbookViewId="0">
      <selection activeCell="E16" sqref="E16"/>
    </sheetView>
  </sheetViews>
  <sheetFormatPr defaultColWidth="15.7109375" defaultRowHeight="24.95" customHeight="1" x14ac:dyDescent="0.2"/>
  <cols>
    <col min="1" max="1" width="4.140625" customWidth="1"/>
    <col min="2" max="2" width="17.5703125" bestFit="1" customWidth="1"/>
    <col min="3" max="3" width="13.5703125" customWidth="1"/>
    <col min="4" max="4" width="18.140625" bestFit="1" customWidth="1"/>
    <col min="5" max="5" width="17.42578125" customWidth="1"/>
    <col min="6" max="6" width="9.7109375" bestFit="1" customWidth="1"/>
    <col min="7" max="7" width="17.85546875" customWidth="1"/>
    <col min="8" max="9" width="18.140625" bestFit="1" customWidth="1"/>
    <col min="10" max="10" width="18.42578125" customWidth="1"/>
    <col min="11" max="11" width="21.7109375" customWidth="1"/>
  </cols>
  <sheetData>
    <row r="1" spans="1:10" ht="16.5" customHeight="1" thickBo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</row>
    <row r="2" spans="1:10" ht="24.95" customHeight="1" thickBot="1" x14ac:dyDescent="0.25">
      <c r="A2" s="10"/>
      <c r="B2" s="242" t="s">
        <v>19</v>
      </c>
      <c r="C2" s="243" t="s">
        <v>20</v>
      </c>
      <c r="D2" s="243" t="s">
        <v>38</v>
      </c>
      <c r="F2" s="30" t="s">
        <v>20</v>
      </c>
      <c r="G2" s="165" t="s">
        <v>19</v>
      </c>
      <c r="H2" s="166" t="s">
        <v>38</v>
      </c>
      <c r="I2" s="166" t="s">
        <v>38</v>
      </c>
    </row>
    <row r="3" spans="1:10" ht="24.95" customHeight="1" thickBot="1" x14ac:dyDescent="0.25">
      <c r="A3" s="10"/>
      <c r="B3" s="244">
        <v>100</v>
      </c>
      <c r="C3" s="245">
        <v>0.2</v>
      </c>
      <c r="D3" s="244"/>
      <c r="E3" s="11"/>
      <c r="F3" s="12">
        <v>0.2</v>
      </c>
      <c r="G3" s="224">
        <v>100</v>
      </c>
      <c r="H3" s="224"/>
      <c r="I3" s="224"/>
    </row>
    <row r="4" spans="1:10" ht="24.95" customHeight="1" x14ac:dyDescent="0.2">
      <c r="A4" s="10"/>
      <c r="B4" s="244">
        <v>110</v>
      </c>
      <c r="C4" s="245">
        <v>0.2</v>
      </c>
      <c r="D4" s="244"/>
      <c r="E4" s="11"/>
      <c r="F4" s="10"/>
      <c r="G4" s="224">
        <v>110</v>
      </c>
      <c r="H4" s="224"/>
      <c r="I4" s="224"/>
    </row>
    <row r="5" spans="1:10" ht="24.95" customHeight="1" x14ac:dyDescent="0.2">
      <c r="A5" s="10"/>
      <c r="B5" s="244">
        <v>120</v>
      </c>
      <c r="C5" s="245">
        <v>0.2</v>
      </c>
      <c r="D5" s="244"/>
      <c r="E5" s="11"/>
      <c r="F5" s="10"/>
      <c r="G5" s="224">
        <v>120</v>
      </c>
      <c r="H5" s="224"/>
      <c r="I5" s="224"/>
    </row>
    <row r="6" spans="1:10" ht="24.95" customHeight="1" x14ac:dyDescent="0.2">
      <c r="A6" s="10"/>
      <c r="B6" s="244">
        <v>130</v>
      </c>
      <c r="C6" s="245">
        <v>0.2</v>
      </c>
      <c r="D6" s="244"/>
      <c r="E6" s="11"/>
      <c r="F6" s="10"/>
      <c r="G6" s="224">
        <v>130</v>
      </c>
      <c r="H6" s="224"/>
      <c r="I6" s="224"/>
    </row>
    <row r="7" spans="1:10" ht="24.95" customHeight="1" x14ac:dyDescent="0.2">
      <c r="A7" s="10"/>
      <c r="B7" s="244">
        <v>140</v>
      </c>
      <c r="C7" s="245">
        <v>0.2</v>
      </c>
      <c r="D7" s="244"/>
      <c r="E7" s="11"/>
      <c r="F7" s="10"/>
      <c r="G7" s="224">
        <v>140</v>
      </c>
      <c r="H7" s="224"/>
      <c r="I7" s="224"/>
    </row>
    <row r="8" spans="1:10" ht="24.95" customHeight="1" x14ac:dyDescent="0.2">
      <c r="A8" s="10"/>
      <c r="B8" s="244">
        <v>150</v>
      </c>
      <c r="C8" s="245">
        <v>0.2</v>
      </c>
      <c r="D8" s="244"/>
      <c r="E8" s="11"/>
      <c r="F8" s="10"/>
      <c r="G8" s="224">
        <v>150</v>
      </c>
      <c r="H8" s="224"/>
      <c r="I8" s="224"/>
    </row>
    <row r="9" spans="1:10" ht="24.95" customHeight="1" x14ac:dyDescent="0.2">
      <c r="A9" s="10"/>
      <c r="B9" s="244">
        <v>160</v>
      </c>
      <c r="C9" s="245">
        <v>0.2</v>
      </c>
      <c r="D9" s="244"/>
      <c r="E9" s="11"/>
      <c r="F9" s="10"/>
      <c r="G9" s="224">
        <v>160</v>
      </c>
      <c r="H9" s="224"/>
      <c r="I9" s="224"/>
    </row>
    <row r="10" spans="1:10" ht="22.5" customHeight="1" x14ac:dyDescent="0.2"/>
    <row r="13" spans="1:10" ht="24.95" customHeight="1" x14ac:dyDescent="0.4">
      <c r="F13" s="233" t="s">
        <v>397</v>
      </c>
    </row>
  </sheetData>
  <phoneticPr fontId="0" type="noConversion"/>
  <printOptions gridLines="1"/>
  <pageMargins left="0.75" right="0.75" top="1" bottom="1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="150" workbookViewId="0">
      <selection activeCell="C15" sqref="C15"/>
    </sheetView>
  </sheetViews>
  <sheetFormatPr defaultRowHeight="12.75" x14ac:dyDescent="0.2"/>
  <cols>
    <col min="1" max="1" width="25.7109375" customWidth="1"/>
    <col min="2" max="2" width="14" customWidth="1"/>
    <col min="3" max="3" width="18.28515625" style="161" customWidth="1"/>
  </cols>
  <sheetData>
    <row r="1" spans="1:12" ht="18" x14ac:dyDescent="0.25">
      <c r="A1" s="51"/>
      <c r="B1" s="51"/>
      <c r="C1" s="157"/>
      <c r="D1" s="51"/>
      <c r="E1" s="51"/>
      <c r="F1" s="51"/>
      <c r="G1" s="51"/>
      <c r="H1" s="51"/>
      <c r="I1" s="51"/>
      <c r="J1" s="51"/>
      <c r="K1" s="51"/>
      <c r="L1" s="51"/>
    </row>
    <row r="2" spans="1:12" ht="18.75" x14ac:dyDescent="0.3">
      <c r="A2" s="52" t="s">
        <v>53</v>
      </c>
      <c r="B2" s="52">
        <v>2018</v>
      </c>
      <c r="C2" s="158" t="s">
        <v>76</v>
      </c>
      <c r="D2" s="51"/>
      <c r="E2" s="51"/>
      <c r="F2" s="51"/>
      <c r="G2" s="51"/>
      <c r="H2" s="51"/>
      <c r="I2" s="51"/>
      <c r="J2" s="51"/>
      <c r="K2" s="51"/>
      <c r="L2" s="51"/>
    </row>
    <row r="3" spans="1:12" ht="18.75" x14ac:dyDescent="0.3">
      <c r="A3" s="53" t="s">
        <v>54</v>
      </c>
      <c r="B3" s="57">
        <v>120</v>
      </c>
      <c r="C3" s="159"/>
      <c r="D3" s="51"/>
      <c r="E3" s="51"/>
      <c r="F3" s="51"/>
      <c r="G3" s="51"/>
      <c r="H3" s="51"/>
      <c r="I3" s="51"/>
      <c r="J3" s="51"/>
      <c r="K3" s="51"/>
      <c r="L3" s="51"/>
    </row>
    <row r="4" spans="1:12" ht="18.75" x14ac:dyDescent="0.3">
      <c r="A4" s="53" t="s">
        <v>55</v>
      </c>
      <c r="B4" s="57">
        <v>160</v>
      </c>
      <c r="C4" s="159"/>
      <c r="D4" s="51"/>
      <c r="E4" s="51"/>
      <c r="F4" s="51"/>
      <c r="G4" s="51"/>
      <c r="H4" s="51"/>
      <c r="I4" s="51"/>
      <c r="J4" s="51"/>
      <c r="K4" s="51"/>
      <c r="L4" s="51"/>
    </row>
    <row r="5" spans="1:12" ht="18.75" x14ac:dyDescent="0.3">
      <c r="A5" s="53" t="s">
        <v>56</v>
      </c>
      <c r="B5" s="57">
        <v>50</v>
      </c>
      <c r="C5" s="159"/>
      <c r="D5" s="51"/>
      <c r="E5" s="51"/>
      <c r="F5" s="51"/>
      <c r="G5" s="51"/>
      <c r="H5" s="51"/>
      <c r="I5" s="51"/>
      <c r="J5" s="51"/>
      <c r="K5" s="51"/>
      <c r="L5" s="51"/>
    </row>
    <row r="6" spans="1:12" ht="18.75" x14ac:dyDescent="0.3">
      <c r="A6" s="53" t="s">
        <v>57</v>
      </c>
      <c r="B6" s="57">
        <v>30</v>
      </c>
      <c r="C6" s="159"/>
      <c r="D6" s="51"/>
      <c r="E6" s="51"/>
      <c r="F6" s="51"/>
      <c r="G6" s="51"/>
      <c r="H6" s="51"/>
      <c r="I6" s="51"/>
      <c r="J6" s="51"/>
      <c r="K6" s="51"/>
      <c r="L6" s="51"/>
    </row>
    <row r="7" spans="1:12" ht="18.75" x14ac:dyDescent="0.3">
      <c r="A7" s="53" t="s">
        <v>58</v>
      </c>
      <c r="B7" s="57">
        <v>98</v>
      </c>
      <c r="C7" s="159"/>
      <c r="D7" s="51"/>
      <c r="E7" s="51"/>
      <c r="F7" s="51"/>
      <c r="G7" s="51"/>
      <c r="H7" s="51"/>
      <c r="I7" s="51"/>
      <c r="J7" s="51"/>
      <c r="K7" s="51"/>
      <c r="L7" s="51"/>
    </row>
    <row r="8" spans="1:12" ht="18.75" x14ac:dyDescent="0.3">
      <c r="A8" s="53" t="s">
        <v>59</v>
      </c>
      <c r="B8" s="57">
        <v>40</v>
      </c>
      <c r="C8" s="159"/>
      <c r="D8" s="51"/>
      <c r="E8" s="51"/>
      <c r="F8" s="51"/>
      <c r="G8" s="51"/>
      <c r="H8" s="51"/>
      <c r="I8" s="51"/>
      <c r="J8" s="51"/>
      <c r="K8" s="51"/>
      <c r="L8" s="51"/>
    </row>
    <row r="9" spans="1:12" ht="18" x14ac:dyDescent="0.25">
      <c r="A9" s="56" t="s">
        <v>75</v>
      </c>
      <c r="B9" s="56">
        <f>SUM(B3:B8)</f>
        <v>498</v>
      </c>
      <c r="C9" s="160">
        <f>SUM(C3:C8)</f>
        <v>0</v>
      </c>
      <c r="D9" s="51"/>
      <c r="E9" s="51"/>
      <c r="F9" s="51"/>
      <c r="G9" s="51"/>
      <c r="H9" s="51"/>
      <c r="I9" s="51"/>
      <c r="J9" s="51"/>
      <c r="K9" s="51"/>
      <c r="L9" s="51"/>
    </row>
    <row r="10" spans="1:12" ht="18" x14ac:dyDescent="0.25">
      <c r="A10" s="51"/>
      <c r="B10" s="51"/>
      <c r="C10" s="157"/>
      <c r="D10" s="51"/>
      <c r="E10" s="51"/>
      <c r="F10" s="51"/>
      <c r="G10" s="51"/>
      <c r="H10" s="51"/>
      <c r="I10" s="51"/>
      <c r="J10" s="51"/>
      <c r="K10" s="51"/>
      <c r="L10" s="51"/>
    </row>
    <row r="11" spans="1:12" ht="18" x14ac:dyDescent="0.25">
      <c r="A11" s="51"/>
      <c r="B11" s="51"/>
      <c r="C11" s="157"/>
      <c r="D11" s="51"/>
      <c r="E11" s="51"/>
      <c r="F11" s="51"/>
      <c r="G11" s="51"/>
      <c r="H11" s="51"/>
      <c r="I11" s="51"/>
      <c r="J11" s="51"/>
      <c r="K11" s="51"/>
      <c r="L11" s="51"/>
    </row>
    <row r="12" spans="1:12" ht="18" x14ac:dyDescent="0.25">
      <c r="A12" s="51"/>
      <c r="B12" s="51"/>
      <c r="C12" s="157"/>
      <c r="D12" s="51"/>
      <c r="E12" s="51"/>
      <c r="F12" s="51"/>
      <c r="G12" s="51"/>
      <c r="H12" s="51"/>
      <c r="I12" s="51"/>
      <c r="J12" s="51"/>
      <c r="K12" s="51"/>
      <c r="L12" s="51"/>
    </row>
    <row r="13" spans="1:12" ht="18" x14ac:dyDescent="0.25">
      <c r="A13" s="51"/>
      <c r="B13" s="51"/>
      <c r="C13" s="157"/>
      <c r="D13" s="51"/>
      <c r="E13" s="51"/>
      <c r="F13" s="51"/>
      <c r="G13" s="51"/>
      <c r="H13" s="51"/>
      <c r="I13" s="51"/>
      <c r="J13" s="51"/>
      <c r="K13" s="51"/>
      <c r="L13" s="51"/>
    </row>
    <row r="14" spans="1:12" ht="18" x14ac:dyDescent="0.25">
      <c r="A14" s="51"/>
      <c r="B14" s="51"/>
      <c r="C14" s="157"/>
      <c r="D14" s="51"/>
      <c r="E14" s="51"/>
      <c r="F14" s="51"/>
      <c r="G14" s="51"/>
      <c r="H14" s="51"/>
      <c r="I14" s="51"/>
      <c r="J14" s="51"/>
      <c r="K14" s="51"/>
      <c r="L14" s="51"/>
    </row>
    <row r="15" spans="1:12" ht="18" x14ac:dyDescent="0.25">
      <c r="A15" s="51"/>
      <c r="B15" s="51"/>
      <c r="C15" s="157"/>
      <c r="D15" s="51"/>
      <c r="E15" s="51"/>
      <c r="F15" s="51"/>
      <c r="G15" s="51"/>
      <c r="H15" s="51"/>
      <c r="I15" s="51"/>
      <c r="J15" s="51"/>
      <c r="K15" s="51"/>
      <c r="L15" s="51"/>
    </row>
    <row r="16" spans="1:12" ht="18" x14ac:dyDescent="0.25">
      <c r="A16" s="51"/>
      <c r="B16" s="51"/>
      <c r="C16" s="157"/>
      <c r="D16" s="51"/>
      <c r="E16" s="51"/>
      <c r="F16" s="51"/>
      <c r="G16" s="51"/>
      <c r="H16" s="51"/>
      <c r="I16" s="51"/>
      <c r="J16" s="51"/>
      <c r="K16" s="51"/>
      <c r="L16" s="51"/>
    </row>
    <row r="17" spans="1:12" ht="18" x14ac:dyDescent="0.25">
      <c r="A17" s="51"/>
      <c r="B17" s="51"/>
      <c r="C17" s="157"/>
      <c r="D17" s="51"/>
      <c r="E17" s="51"/>
      <c r="F17" s="51"/>
      <c r="G17" s="51"/>
      <c r="H17" s="51"/>
      <c r="I17" s="51"/>
      <c r="J17" s="51"/>
      <c r="K17" s="51"/>
      <c r="L17" s="51"/>
    </row>
    <row r="18" spans="1:12" ht="18" x14ac:dyDescent="0.25">
      <c r="A18" s="51"/>
      <c r="B18" s="51"/>
      <c r="C18" s="157"/>
      <c r="D18" s="51"/>
      <c r="E18" s="51"/>
      <c r="F18" s="51"/>
      <c r="G18" s="51"/>
      <c r="H18" s="51"/>
      <c r="I18" s="51"/>
      <c r="J18" s="51"/>
      <c r="K18" s="51"/>
      <c r="L18" s="51"/>
    </row>
    <row r="19" spans="1:12" ht="18" x14ac:dyDescent="0.25">
      <c r="A19" s="51"/>
      <c r="B19" s="51"/>
      <c r="C19" s="157"/>
      <c r="D19" s="51"/>
      <c r="E19" s="51"/>
      <c r="F19" s="51"/>
      <c r="G19" s="51"/>
      <c r="H19" s="51"/>
      <c r="I19" s="51"/>
      <c r="J19" s="51"/>
      <c r="K19" s="51"/>
      <c r="L19" s="51"/>
    </row>
    <row r="20" spans="1:12" ht="18" x14ac:dyDescent="0.25">
      <c r="A20" s="51"/>
      <c r="B20" s="51"/>
      <c r="C20" s="157"/>
      <c r="D20" s="51"/>
      <c r="E20" s="51"/>
      <c r="F20" s="51"/>
      <c r="G20" s="51"/>
      <c r="H20" s="51"/>
      <c r="I20" s="51"/>
      <c r="J20" s="51"/>
      <c r="K20" s="51"/>
      <c r="L20" s="51"/>
    </row>
    <row r="21" spans="1:12" ht="18" x14ac:dyDescent="0.25">
      <c r="A21" s="51"/>
      <c r="B21" s="51"/>
      <c r="C21" s="157"/>
      <c r="D21" s="51"/>
      <c r="E21" s="51"/>
      <c r="F21" s="51"/>
      <c r="G21" s="51"/>
      <c r="H21" s="51"/>
      <c r="I21" s="51"/>
      <c r="J21" s="51"/>
      <c r="K21" s="51"/>
      <c r="L21" s="51"/>
    </row>
    <row r="22" spans="1:12" ht="18" x14ac:dyDescent="0.25">
      <c r="A22" s="51"/>
      <c r="B22" s="51"/>
      <c r="C22" s="157"/>
      <c r="D22" s="51"/>
      <c r="E22" s="51"/>
      <c r="F22" s="51"/>
      <c r="G22" s="51"/>
      <c r="H22" s="51"/>
      <c r="I22" s="51"/>
      <c r="J22" s="51"/>
      <c r="K22" s="51"/>
      <c r="L22" s="51"/>
    </row>
    <row r="23" spans="1:12" ht="18" x14ac:dyDescent="0.25">
      <c r="A23" s="51"/>
      <c r="B23" s="51"/>
      <c r="C23" s="157"/>
      <c r="D23" s="51"/>
      <c r="E23" s="51"/>
      <c r="F23" s="51"/>
      <c r="G23" s="51"/>
      <c r="H23" s="51"/>
      <c r="I23" s="51"/>
      <c r="J23" s="51"/>
      <c r="K23" s="51"/>
      <c r="L23" s="51"/>
    </row>
    <row r="24" spans="1:12" ht="18" x14ac:dyDescent="0.25">
      <c r="A24" s="51"/>
      <c r="B24" s="51"/>
      <c r="C24" s="157"/>
      <c r="D24" s="51"/>
      <c r="E24" s="51"/>
      <c r="F24" s="51"/>
      <c r="G24" s="51"/>
      <c r="H24" s="51"/>
      <c r="I24" s="51"/>
      <c r="J24" s="51"/>
      <c r="K24" s="51"/>
      <c r="L24" s="51"/>
    </row>
    <row r="25" spans="1:12" ht="18" x14ac:dyDescent="0.25">
      <c r="A25" s="51"/>
      <c r="B25" s="51"/>
      <c r="C25" s="157"/>
      <c r="D25" s="51"/>
      <c r="E25" s="51"/>
      <c r="F25" s="51"/>
      <c r="G25" s="51"/>
      <c r="H25" s="51"/>
      <c r="I25" s="51"/>
      <c r="J25" s="51"/>
      <c r="K25" s="51"/>
      <c r="L25" s="51"/>
    </row>
    <row r="26" spans="1:12" ht="18" x14ac:dyDescent="0.25">
      <c r="A26" s="51"/>
      <c r="B26" s="51"/>
      <c r="C26" s="157"/>
      <c r="D26" s="51"/>
      <c r="E26" s="51"/>
      <c r="F26" s="51"/>
      <c r="G26" s="51"/>
      <c r="H26" s="51"/>
      <c r="I26" s="51"/>
      <c r="J26" s="51"/>
      <c r="K26" s="51"/>
      <c r="L26" s="51"/>
    </row>
  </sheetData>
  <phoneticPr fontId="20" type="noConversion"/>
  <pageMargins left="0.75" right="0.75" top="1" bottom="1" header="0.4921259845" footer="0.492125984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6"/>
  <sheetViews>
    <sheetView zoomScale="140" zoomScaleNormal="140" workbookViewId="0">
      <selection sqref="A1:B16"/>
    </sheetView>
  </sheetViews>
  <sheetFormatPr defaultRowHeight="12.75" x14ac:dyDescent="0.2"/>
  <cols>
    <col min="1" max="1" width="20.85546875" customWidth="1"/>
    <col min="2" max="2" width="26.85546875" customWidth="1"/>
    <col min="3" max="3" width="21.85546875" customWidth="1"/>
    <col min="4" max="4" width="24.7109375" customWidth="1"/>
  </cols>
  <sheetData>
    <row r="1" spans="1:4" ht="18" x14ac:dyDescent="0.25">
      <c r="A1" s="263"/>
      <c r="B1" s="264" t="s">
        <v>442</v>
      </c>
      <c r="C1" s="264" t="s">
        <v>443</v>
      </c>
      <c r="D1" s="264" t="s">
        <v>445</v>
      </c>
    </row>
    <row r="2" spans="1:4" ht="18" x14ac:dyDescent="0.25">
      <c r="A2" s="264" t="s">
        <v>441</v>
      </c>
      <c r="B2" s="265">
        <v>17.328109999999999</v>
      </c>
    </row>
    <row r="3" spans="1:4" ht="18" x14ac:dyDescent="0.25">
      <c r="A3" s="264" t="s">
        <v>57</v>
      </c>
      <c r="B3" s="265">
        <v>23.288460000000001</v>
      </c>
    </row>
    <row r="4" spans="1:4" ht="18" x14ac:dyDescent="0.25">
      <c r="A4" s="264" t="s">
        <v>55</v>
      </c>
      <c r="B4" s="265">
        <v>26.946850000000001</v>
      </c>
    </row>
    <row r="5" spans="1:4" ht="18" x14ac:dyDescent="0.25">
      <c r="A5" s="264" t="s">
        <v>444</v>
      </c>
      <c r="B5" s="265">
        <v>28.723189999999999</v>
      </c>
    </row>
    <row r="6" spans="1:4" ht="18" x14ac:dyDescent="0.25">
      <c r="A6" s="264" t="s">
        <v>54</v>
      </c>
      <c r="B6" s="265">
        <v>32.841659999999997</v>
      </c>
    </row>
    <row r="7" spans="1:4" ht="18" x14ac:dyDescent="0.25">
      <c r="A7" s="264" t="s">
        <v>439</v>
      </c>
      <c r="B7" s="265">
        <v>36.547269999999997</v>
      </c>
    </row>
    <row r="8" spans="1:4" ht="18" x14ac:dyDescent="0.25">
      <c r="A8" s="264" t="s">
        <v>438</v>
      </c>
      <c r="B8" s="265">
        <v>37.098930000000003</v>
      </c>
    </row>
    <row r="9" spans="1:4" ht="18" x14ac:dyDescent="0.25">
      <c r="A9" s="264" t="s">
        <v>437</v>
      </c>
      <c r="B9" s="265">
        <v>37.819389999999999</v>
      </c>
    </row>
    <row r="10" spans="1:4" ht="18" x14ac:dyDescent="0.25">
      <c r="A10" s="264" t="s">
        <v>436</v>
      </c>
      <c r="B10" s="265">
        <v>39.11018</v>
      </c>
    </row>
    <row r="11" spans="1:4" ht="18" x14ac:dyDescent="0.25">
      <c r="A11" s="264" t="s">
        <v>435</v>
      </c>
      <c r="B11" s="265">
        <v>40.076309999999999</v>
      </c>
    </row>
    <row r="12" spans="1:4" ht="18" x14ac:dyDescent="0.25">
      <c r="A12" s="264" t="s">
        <v>434</v>
      </c>
      <c r="B12" s="265">
        <v>45.334020000000002</v>
      </c>
    </row>
    <row r="13" spans="1:4" ht="18" x14ac:dyDescent="0.25">
      <c r="A13" s="264" t="s">
        <v>433</v>
      </c>
      <c r="B13" s="265">
        <v>46.232640000000004</v>
      </c>
    </row>
    <row r="14" spans="1:4" ht="18" x14ac:dyDescent="0.25">
      <c r="A14" s="264" t="s">
        <v>432</v>
      </c>
      <c r="B14" s="265">
        <v>46.857570000000003</v>
      </c>
    </row>
    <row r="15" spans="1:4" ht="18" x14ac:dyDescent="0.25">
      <c r="A15" s="264" t="s">
        <v>431</v>
      </c>
      <c r="B15" s="265">
        <v>67.619860000000003</v>
      </c>
    </row>
    <row r="16" spans="1:4" ht="18" x14ac:dyDescent="0.25">
      <c r="A16" s="264" t="s">
        <v>430</v>
      </c>
      <c r="B16" s="265">
        <v>72.836870000000005</v>
      </c>
    </row>
  </sheetData>
  <sortState ref="A2:B16">
    <sortCondition ref="B2"/>
  </sortState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62"/>
  <sheetViews>
    <sheetView zoomScale="140" zoomScaleNormal="140" workbookViewId="0">
      <selection activeCell="F22" sqref="F22"/>
    </sheetView>
  </sheetViews>
  <sheetFormatPr defaultRowHeight="12.75" x14ac:dyDescent="0.2"/>
  <cols>
    <col min="1" max="1" width="9.85546875" customWidth="1"/>
    <col min="2" max="2" width="30.140625" bestFit="1" customWidth="1"/>
    <col min="3" max="3" width="7.5703125" customWidth="1"/>
    <col min="4" max="4" width="26.42578125" bestFit="1" customWidth="1"/>
    <col min="5" max="5" width="9.5703125" customWidth="1"/>
  </cols>
  <sheetData>
    <row r="1" spans="1:6" ht="15" x14ac:dyDescent="0.2">
      <c r="A1" s="230" t="s">
        <v>377</v>
      </c>
      <c r="B1" s="230"/>
      <c r="C1" s="230"/>
      <c r="D1" s="230"/>
      <c r="E1" s="230"/>
      <c r="F1" s="230"/>
    </row>
    <row r="2" spans="1:6" s="214" customFormat="1" ht="25.5" x14ac:dyDescent="0.2">
      <c r="A2" s="214" t="s">
        <v>373</v>
      </c>
      <c r="B2" s="214" t="s">
        <v>187</v>
      </c>
      <c r="C2" s="214" t="s">
        <v>374</v>
      </c>
      <c r="D2" s="214" t="s">
        <v>375</v>
      </c>
      <c r="E2" s="214" t="s">
        <v>285</v>
      </c>
      <c r="F2" s="214" t="s">
        <v>376</v>
      </c>
    </row>
    <row r="3" spans="1:6" x14ac:dyDescent="0.2">
      <c r="A3">
        <v>5097</v>
      </c>
      <c r="B3" t="s">
        <v>286</v>
      </c>
      <c r="C3" t="s">
        <v>287</v>
      </c>
      <c r="D3" t="s">
        <v>288</v>
      </c>
      <c r="E3" s="229">
        <v>3.006944444444444E-2</v>
      </c>
      <c r="F3" s="229"/>
    </row>
    <row r="4" spans="1:6" x14ac:dyDescent="0.2">
      <c r="A4">
        <v>5095</v>
      </c>
      <c r="B4" t="s">
        <v>289</v>
      </c>
      <c r="C4" t="s">
        <v>287</v>
      </c>
      <c r="D4" t="s">
        <v>288</v>
      </c>
      <c r="E4" s="229">
        <v>3.1782407407407405E-2</v>
      </c>
      <c r="F4" s="229"/>
    </row>
    <row r="5" spans="1:6" x14ac:dyDescent="0.2">
      <c r="A5">
        <v>5279</v>
      </c>
      <c r="B5" t="s">
        <v>290</v>
      </c>
      <c r="C5" t="s">
        <v>287</v>
      </c>
      <c r="D5" t="s">
        <v>291</v>
      </c>
      <c r="E5" s="229">
        <v>3.1782407407407405E-2</v>
      </c>
      <c r="F5" s="229"/>
    </row>
    <row r="6" spans="1:6" x14ac:dyDescent="0.2">
      <c r="A6">
        <v>5041</v>
      </c>
      <c r="B6" t="s">
        <v>292</v>
      </c>
      <c r="C6" t="s">
        <v>287</v>
      </c>
      <c r="D6" t="s">
        <v>293</v>
      </c>
      <c r="E6" s="229">
        <v>3.3518518518518517E-2</v>
      </c>
      <c r="F6" s="229"/>
    </row>
    <row r="7" spans="1:6" x14ac:dyDescent="0.2">
      <c r="A7">
        <v>5008</v>
      </c>
      <c r="B7" t="s">
        <v>297</v>
      </c>
      <c r="C7" t="s">
        <v>287</v>
      </c>
      <c r="D7" t="s">
        <v>298</v>
      </c>
      <c r="E7" s="229">
        <v>3.4016203703703708E-2</v>
      </c>
      <c r="F7" s="229"/>
    </row>
    <row r="8" spans="1:6" x14ac:dyDescent="0.2">
      <c r="A8">
        <v>5140</v>
      </c>
      <c r="B8" t="s">
        <v>294</v>
      </c>
      <c r="C8" t="s">
        <v>295</v>
      </c>
      <c r="D8" t="s">
        <v>296</v>
      </c>
      <c r="E8" s="229">
        <v>3.4016203703703708E-2</v>
      </c>
      <c r="F8" s="229"/>
    </row>
    <row r="9" spans="1:6" x14ac:dyDescent="0.2">
      <c r="A9">
        <v>5013</v>
      </c>
      <c r="B9" t="s">
        <v>299</v>
      </c>
      <c r="C9" t="s">
        <v>287</v>
      </c>
      <c r="D9" t="s">
        <v>300</v>
      </c>
      <c r="E9" s="229">
        <v>3.4062500000000002E-2</v>
      </c>
      <c r="F9" s="229"/>
    </row>
    <row r="10" spans="1:6" x14ac:dyDescent="0.2">
      <c r="A10">
        <v>5154</v>
      </c>
      <c r="B10" t="s">
        <v>301</v>
      </c>
      <c r="C10" t="s">
        <v>287</v>
      </c>
      <c r="D10" t="s">
        <v>302</v>
      </c>
      <c r="E10" s="229">
        <v>3.5486111111111114E-2</v>
      </c>
      <c r="F10" s="229"/>
    </row>
    <row r="11" spans="1:6" x14ac:dyDescent="0.2">
      <c r="A11">
        <v>5061</v>
      </c>
      <c r="B11" t="s">
        <v>303</v>
      </c>
      <c r="C11" t="s">
        <v>287</v>
      </c>
      <c r="D11" t="s">
        <v>304</v>
      </c>
      <c r="E11" s="229">
        <v>3.5648148148148151E-2</v>
      </c>
      <c r="F11" s="229"/>
    </row>
    <row r="12" spans="1:6" x14ac:dyDescent="0.2">
      <c r="A12">
        <v>5146</v>
      </c>
      <c r="B12" t="s">
        <v>305</v>
      </c>
      <c r="C12" t="s">
        <v>306</v>
      </c>
      <c r="D12" t="s">
        <v>307</v>
      </c>
      <c r="E12" s="229">
        <v>3.6122685185185181E-2</v>
      </c>
      <c r="F12" s="229"/>
    </row>
    <row r="13" spans="1:6" x14ac:dyDescent="0.2">
      <c r="A13">
        <v>5025</v>
      </c>
      <c r="B13" t="s">
        <v>308</v>
      </c>
      <c r="C13" t="s">
        <v>287</v>
      </c>
      <c r="D13" t="s">
        <v>309</v>
      </c>
      <c r="E13" s="229">
        <v>3.7013888888888888E-2</v>
      </c>
      <c r="F13" s="229"/>
    </row>
    <row r="14" spans="1:6" x14ac:dyDescent="0.2">
      <c r="A14">
        <v>5289</v>
      </c>
      <c r="B14" t="s">
        <v>310</v>
      </c>
      <c r="C14" t="s">
        <v>287</v>
      </c>
      <c r="E14" s="229">
        <v>3.7025462962962961E-2</v>
      </c>
      <c r="F14" s="229"/>
    </row>
    <row r="15" spans="1:6" x14ac:dyDescent="0.2">
      <c r="A15">
        <v>5291</v>
      </c>
      <c r="B15" t="s">
        <v>311</v>
      </c>
      <c r="C15" t="s">
        <v>312</v>
      </c>
      <c r="D15" t="s">
        <v>313</v>
      </c>
      <c r="E15" s="229">
        <v>3.7210648148148152E-2</v>
      </c>
      <c r="F15" s="229"/>
    </row>
    <row r="16" spans="1:6" x14ac:dyDescent="0.2">
      <c r="A16">
        <v>5054</v>
      </c>
      <c r="B16" t="s">
        <v>314</v>
      </c>
      <c r="C16" t="s">
        <v>287</v>
      </c>
      <c r="D16" t="s">
        <v>304</v>
      </c>
      <c r="E16" s="229">
        <v>3.7268518518518513E-2</v>
      </c>
      <c r="F16" s="229"/>
    </row>
    <row r="17" spans="1:6" x14ac:dyDescent="0.2">
      <c r="A17">
        <v>5012</v>
      </c>
      <c r="B17" t="s">
        <v>315</v>
      </c>
      <c r="C17" t="s">
        <v>287</v>
      </c>
      <c r="D17" t="s">
        <v>316</v>
      </c>
      <c r="E17" s="229">
        <v>3.7291666666666667E-2</v>
      </c>
      <c r="F17" s="229"/>
    </row>
    <row r="18" spans="1:6" x14ac:dyDescent="0.2">
      <c r="A18">
        <v>5069</v>
      </c>
      <c r="B18" t="s">
        <v>317</v>
      </c>
      <c r="C18" t="s">
        <v>287</v>
      </c>
      <c r="D18" t="s">
        <v>318</v>
      </c>
      <c r="E18" s="229">
        <v>3.8287037037037036E-2</v>
      </c>
      <c r="F18" s="229"/>
    </row>
    <row r="19" spans="1:6" x14ac:dyDescent="0.2">
      <c r="A19">
        <v>5268</v>
      </c>
      <c r="B19" t="s">
        <v>319</v>
      </c>
      <c r="C19" t="s">
        <v>295</v>
      </c>
      <c r="D19" t="s">
        <v>304</v>
      </c>
      <c r="E19" s="229">
        <v>4.0706018518518523E-2</v>
      </c>
      <c r="F19" s="229"/>
    </row>
    <row r="20" spans="1:6" x14ac:dyDescent="0.2">
      <c r="A20">
        <v>5125</v>
      </c>
      <c r="B20" t="s">
        <v>320</v>
      </c>
      <c r="C20" t="s">
        <v>287</v>
      </c>
      <c r="D20" t="s">
        <v>296</v>
      </c>
      <c r="E20" s="229">
        <v>4.0752314814814811E-2</v>
      </c>
      <c r="F20" s="229"/>
    </row>
    <row r="21" spans="1:6" x14ac:dyDescent="0.2">
      <c r="A21">
        <v>5177</v>
      </c>
      <c r="B21" t="s">
        <v>321</v>
      </c>
      <c r="C21" t="s">
        <v>287</v>
      </c>
      <c r="E21" s="229">
        <v>4.0833333333333333E-2</v>
      </c>
      <c r="F21" s="229"/>
    </row>
    <row r="22" spans="1:6" x14ac:dyDescent="0.2">
      <c r="A22">
        <v>5166</v>
      </c>
      <c r="B22" t="s">
        <v>322</v>
      </c>
      <c r="C22" t="s">
        <v>287</v>
      </c>
      <c r="D22" t="s">
        <v>72</v>
      </c>
      <c r="E22" s="229">
        <v>4.0856481481481487E-2</v>
      </c>
      <c r="F22" s="229"/>
    </row>
    <row r="23" spans="1:6" x14ac:dyDescent="0.2">
      <c r="A23">
        <v>5030</v>
      </c>
      <c r="B23" t="s">
        <v>323</v>
      </c>
      <c r="C23" t="s">
        <v>287</v>
      </c>
      <c r="D23" t="s">
        <v>304</v>
      </c>
      <c r="E23" s="229">
        <v>4.116898148148148E-2</v>
      </c>
      <c r="F23" s="229"/>
    </row>
    <row r="24" spans="1:6" x14ac:dyDescent="0.2">
      <c r="A24">
        <v>5143</v>
      </c>
      <c r="B24" t="s">
        <v>324</v>
      </c>
      <c r="C24" t="s">
        <v>287</v>
      </c>
      <c r="D24" t="s">
        <v>304</v>
      </c>
      <c r="E24" s="229">
        <v>4.1504629629629627E-2</v>
      </c>
      <c r="F24" s="229"/>
    </row>
    <row r="25" spans="1:6" x14ac:dyDescent="0.2">
      <c r="A25">
        <v>5049</v>
      </c>
      <c r="B25" t="s">
        <v>325</v>
      </c>
      <c r="C25" t="s">
        <v>287</v>
      </c>
      <c r="D25" t="s">
        <v>304</v>
      </c>
      <c r="E25" s="229">
        <v>4.2615740740740739E-2</v>
      </c>
      <c r="F25" s="229"/>
    </row>
    <row r="26" spans="1:6" x14ac:dyDescent="0.2">
      <c r="A26">
        <v>5107</v>
      </c>
      <c r="B26" t="s">
        <v>326</v>
      </c>
      <c r="C26" t="s">
        <v>287</v>
      </c>
      <c r="D26" t="s">
        <v>304</v>
      </c>
      <c r="E26" s="229">
        <v>4.2673611111111114E-2</v>
      </c>
      <c r="F26" s="229"/>
    </row>
    <row r="27" spans="1:6" x14ac:dyDescent="0.2">
      <c r="A27">
        <v>5171</v>
      </c>
      <c r="B27" t="s">
        <v>327</v>
      </c>
      <c r="C27" t="s">
        <v>287</v>
      </c>
      <c r="D27" t="s">
        <v>328</v>
      </c>
      <c r="E27" s="229">
        <v>4.2673611111111114E-2</v>
      </c>
      <c r="F27" s="229"/>
    </row>
    <row r="28" spans="1:6" x14ac:dyDescent="0.2">
      <c r="A28">
        <v>5210</v>
      </c>
      <c r="B28" t="s">
        <v>329</v>
      </c>
      <c r="C28" t="s">
        <v>287</v>
      </c>
      <c r="D28" t="s">
        <v>330</v>
      </c>
      <c r="E28" s="229">
        <v>4.3020833333333335E-2</v>
      </c>
      <c r="F28" s="229"/>
    </row>
    <row r="29" spans="1:6" x14ac:dyDescent="0.2">
      <c r="A29">
        <v>5167</v>
      </c>
      <c r="B29" t="s">
        <v>331</v>
      </c>
      <c r="C29" t="s">
        <v>287</v>
      </c>
      <c r="D29" t="s">
        <v>328</v>
      </c>
      <c r="E29" s="229">
        <v>4.3032407407407408E-2</v>
      </c>
      <c r="F29" s="229"/>
    </row>
    <row r="30" spans="1:6" x14ac:dyDescent="0.2">
      <c r="A30">
        <v>5029</v>
      </c>
      <c r="B30" t="s">
        <v>332</v>
      </c>
      <c r="C30" t="s">
        <v>287</v>
      </c>
      <c r="D30" t="s">
        <v>333</v>
      </c>
      <c r="E30" s="229">
        <v>4.3078703703703702E-2</v>
      </c>
      <c r="F30" s="229"/>
    </row>
    <row r="31" spans="1:6" x14ac:dyDescent="0.2">
      <c r="A31">
        <v>5273</v>
      </c>
      <c r="B31" t="s">
        <v>334</v>
      </c>
      <c r="C31" t="s">
        <v>287</v>
      </c>
      <c r="D31" t="s">
        <v>335</v>
      </c>
      <c r="E31" s="229">
        <v>4.3460648148148151E-2</v>
      </c>
      <c r="F31" s="229"/>
    </row>
    <row r="32" spans="1:6" x14ac:dyDescent="0.2">
      <c r="A32">
        <v>5250</v>
      </c>
      <c r="B32" t="s">
        <v>336</v>
      </c>
      <c r="C32" t="s">
        <v>287</v>
      </c>
      <c r="D32" t="s">
        <v>328</v>
      </c>
      <c r="E32" s="229">
        <v>4.3842592592592593E-2</v>
      </c>
      <c r="F32" s="229"/>
    </row>
    <row r="33" spans="1:6" x14ac:dyDescent="0.2">
      <c r="A33">
        <v>5248</v>
      </c>
      <c r="B33" t="s">
        <v>337</v>
      </c>
      <c r="C33" t="s">
        <v>287</v>
      </c>
      <c r="D33" t="s">
        <v>304</v>
      </c>
      <c r="E33" s="229">
        <v>4.4062500000000004E-2</v>
      </c>
      <c r="F33" s="229"/>
    </row>
    <row r="34" spans="1:6" x14ac:dyDescent="0.2">
      <c r="A34">
        <v>5031</v>
      </c>
      <c r="B34" t="s">
        <v>338</v>
      </c>
      <c r="C34" t="s">
        <v>287</v>
      </c>
      <c r="D34" t="s">
        <v>339</v>
      </c>
      <c r="E34" s="229">
        <v>4.4467592592592593E-2</v>
      </c>
      <c r="F34" s="229"/>
    </row>
    <row r="35" spans="1:6" x14ac:dyDescent="0.2">
      <c r="A35">
        <v>5074</v>
      </c>
      <c r="B35" t="s">
        <v>340</v>
      </c>
      <c r="C35" t="s">
        <v>287</v>
      </c>
      <c r="D35" t="s">
        <v>341</v>
      </c>
      <c r="E35" s="229">
        <v>4.4895833333333329E-2</v>
      </c>
      <c r="F35" s="229"/>
    </row>
    <row r="36" spans="1:6" x14ac:dyDescent="0.2">
      <c r="A36">
        <v>5231</v>
      </c>
      <c r="B36" t="s">
        <v>342</v>
      </c>
      <c r="C36" t="s">
        <v>287</v>
      </c>
      <c r="D36" t="s">
        <v>72</v>
      </c>
      <c r="E36" s="229">
        <v>4.5069444444444447E-2</v>
      </c>
      <c r="F36" s="229"/>
    </row>
    <row r="37" spans="1:6" x14ac:dyDescent="0.2">
      <c r="A37">
        <v>5135</v>
      </c>
      <c r="B37" t="s">
        <v>343</v>
      </c>
      <c r="C37" t="s">
        <v>287</v>
      </c>
      <c r="D37" t="s">
        <v>296</v>
      </c>
      <c r="E37" s="229">
        <v>4.5624999999999999E-2</v>
      </c>
      <c r="F37" s="229"/>
    </row>
    <row r="38" spans="1:6" x14ac:dyDescent="0.2">
      <c r="A38">
        <v>5199</v>
      </c>
      <c r="B38" t="s">
        <v>344</v>
      </c>
      <c r="C38" t="s">
        <v>287</v>
      </c>
      <c r="D38" t="s">
        <v>328</v>
      </c>
      <c r="E38" s="229">
        <v>4.7662037037037037E-2</v>
      </c>
      <c r="F38" s="229"/>
    </row>
    <row r="39" spans="1:6" x14ac:dyDescent="0.2">
      <c r="A39">
        <v>5179</v>
      </c>
      <c r="B39" t="s">
        <v>345</v>
      </c>
      <c r="C39" t="s">
        <v>287</v>
      </c>
      <c r="D39" t="s">
        <v>328</v>
      </c>
      <c r="E39" s="229">
        <v>4.7824074074074074E-2</v>
      </c>
      <c r="F39" s="229"/>
    </row>
    <row r="40" spans="1:6" x14ac:dyDescent="0.2">
      <c r="A40">
        <v>5023</v>
      </c>
      <c r="B40" t="s">
        <v>346</v>
      </c>
      <c r="C40" t="s">
        <v>287</v>
      </c>
      <c r="D40" t="s">
        <v>328</v>
      </c>
      <c r="E40" s="229">
        <v>4.9108796296296296E-2</v>
      </c>
      <c r="F40" s="229"/>
    </row>
    <row r="41" spans="1:6" x14ac:dyDescent="0.2">
      <c r="A41">
        <v>5066</v>
      </c>
      <c r="B41" t="s">
        <v>347</v>
      </c>
      <c r="C41" t="s">
        <v>287</v>
      </c>
      <c r="D41" t="s">
        <v>304</v>
      </c>
      <c r="E41" s="229">
        <v>4.971064814814815E-2</v>
      </c>
      <c r="F41" s="229"/>
    </row>
    <row r="42" spans="1:6" x14ac:dyDescent="0.2">
      <c r="A42">
        <v>5065</v>
      </c>
      <c r="B42" t="s">
        <v>348</v>
      </c>
      <c r="C42" t="s">
        <v>287</v>
      </c>
      <c r="D42" t="s">
        <v>304</v>
      </c>
      <c r="E42" s="229">
        <v>4.9722222222222223E-2</v>
      </c>
      <c r="F42" s="229"/>
    </row>
    <row r="43" spans="1:6" x14ac:dyDescent="0.2">
      <c r="A43">
        <v>5099</v>
      </c>
      <c r="B43" t="s">
        <v>349</v>
      </c>
      <c r="C43" t="s">
        <v>287</v>
      </c>
      <c r="D43" t="s">
        <v>304</v>
      </c>
      <c r="E43" s="229">
        <v>4.9791666666666672E-2</v>
      </c>
      <c r="F43" s="229"/>
    </row>
    <row r="44" spans="1:6" x14ac:dyDescent="0.2">
      <c r="A44">
        <v>5118</v>
      </c>
      <c r="B44" t="s">
        <v>350</v>
      </c>
      <c r="C44" t="s">
        <v>287</v>
      </c>
      <c r="D44" t="s">
        <v>304</v>
      </c>
      <c r="E44" s="229">
        <v>5.2314814814814814E-2</v>
      </c>
      <c r="F44" s="229"/>
    </row>
    <row r="45" spans="1:6" x14ac:dyDescent="0.2">
      <c r="A45">
        <v>5127</v>
      </c>
      <c r="B45" t="s">
        <v>351</v>
      </c>
      <c r="C45" t="s">
        <v>287</v>
      </c>
      <c r="D45" t="s">
        <v>296</v>
      </c>
      <c r="E45" s="229">
        <v>5.3263888888888888E-2</v>
      </c>
      <c r="F45" s="229"/>
    </row>
    <row r="46" spans="1:6" x14ac:dyDescent="0.2">
      <c r="A46">
        <v>5260</v>
      </c>
      <c r="B46" t="s">
        <v>352</v>
      </c>
      <c r="C46" t="s">
        <v>287</v>
      </c>
      <c r="D46" t="s">
        <v>304</v>
      </c>
      <c r="E46" s="229">
        <v>5.3865740740740742E-2</v>
      </c>
      <c r="F46" s="229"/>
    </row>
    <row r="47" spans="1:6" x14ac:dyDescent="0.2">
      <c r="A47">
        <v>5160</v>
      </c>
      <c r="B47" t="s">
        <v>353</v>
      </c>
      <c r="C47" t="s">
        <v>287</v>
      </c>
      <c r="D47" t="s">
        <v>302</v>
      </c>
      <c r="E47" s="229">
        <v>5.392361111111111E-2</v>
      </c>
      <c r="F47" s="229"/>
    </row>
    <row r="48" spans="1:6" x14ac:dyDescent="0.2">
      <c r="A48">
        <v>5091</v>
      </c>
      <c r="B48" t="s">
        <v>354</v>
      </c>
      <c r="C48" t="s">
        <v>287</v>
      </c>
      <c r="D48" t="s">
        <v>304</v>
      </c>
      <c r="E48" s="229">
        <v>5.3981481481481484E-2</v>
      </c>
      <c r="F48" s="229"/>
    </row>
    <row r="49" spans="1:6" x14ac:dyDescent="0.2">
      <c r="A49">
        <v>5203</v>
      </c>
      <c r="B49" t="s">
        <v>355</v>
      </c>
      <c r="C49" t="s">
        <v>287</v>
      </c>
      <c r="D49" t="s">
        <v>328</v>
      </c>
      <c r="E49" s="229">
        <v>5.4467592592592595E-2</v>
      </c>
      <c r="F49" s="229"/>
    </row>
    <row r="50" spans="1:6" x14ac:dyDescent="0.2">
      <c r="A50">
        <v>5093</v>
      </c>
      <c r="B50" t="s">
        <v>356</v>
      </c>
      <c r="C50" t="s">
        <v>295</v>
      </c>
      <c r="D50" t="s">
        <v>357</v>
      </c>
      <c r="E50" s="229">
        <v>5.5833333333333325E-2</v>
      </c>
      <c r="F50" s="229"/>
    </row>
    <row r="51" spans="1:6" x14ac:dyDescent="0.2">
      <c r="A51">
        <v>5244</v>
      </c>
      <c r="B51" t="s">
        <v>358</v>
      </c>
      <c r="C51" t="s">
        <v>287</v>
      </c>
      <c r="D51" t="s">
        <v>304</v>
      </c>
      <c r="E51" s="229">
        <v>5.618055555555556E-2</v>
      </c>
      <c r="F51" s="229"/>
    </row>
    <row r="52" spans="1:6" x14ac:dyDescent="0.2">
      <c r="A52">
        <v>5165</v>
      </c>
      <c r="B52" t="s">
        <v>359</v>
      </c>
      <c r="C52" t="s">
        <v>287</v>
      </c>
      <c r="D52" t="s">
        <v>302</v>
      </c>
      <c r="E52" s="229">
        <v>5.9988425925925924E-2</v>
      </c>
      <c r="F52" s="229"/>
    </row>
    <row r="53" spans="1:6" x14ac:dyDescent="0.2">
      <c r="A53">
        <v>5181</v>
      </c>
      <c r="B53" t="s">
        <v>360</v>
      </c>
      <c r="C53" t="s">
        <v>287</v>
      </c>
      <c r="D53" t="s">
        <v>328</v>
      </c>
      <c r="E53" s="229">
        <v>6.1192129629629631E-2</v>
      </c>
      <c r="F53" s="229"/>
    </row>
    <row r="54" spans="1:6" x14ac:dyDescent="0.2">
      <c r="A54">
        <v>5104</v>
      </c>
      <c r="B54" t="s">
        <v>361</v>
      </c>
      <c r="C54" t="s">
        <v>287</v>
      </c>
      <c r="D54" t="s">
        <v>362</v>
      </c>
      <c r="E54" s="229">
        <v>6.1215277777777778E-2</v>
      </c>
      <c r="F54" s="229"/>
    </row>
    <row r="55" spans="1:6" x14ac:dyDescent="0.2">
      <c r="A55">
        <v>5150</v>
      </c>
      <c r="B55" t="s">
        <v>363</v>
      </c>
      <c r="C55" t="s">
        <v>287</v>
      </c>
      <c r="D55" t="s">
        <v>364</v>
      </c>
      <c r="E55" s="229">
        <v>6.3136574074074081E-2</v>
      </c>
      <c r="F55" s="229"/>
    </row>
    <row r="56" spans="1:6" x14ac:dyDescent="0.2">
      <c r="A56">
        <v>5163</v>
      </c>
      <c r="B56" t="s">
        <v>365</v>
      </c>
      <c r="C56" t="s">
        <v>287</v>
      </c>
      <c r="D56" t="s">
        <v>302</v>
      </c>
      <c r="E56" s="229">
        <v>6.4629629629629634E-2</v>
      </c>
      <c r="F56" s="229"/>
    </row>
    <row r="57" spans="1:6" x14ac:dyDescent="0.2">
      <c r="A57">
        <v>5212</v>
      </c>
      <c r="B57" t="s">
        <v>366</v>
      </c>
      <c r="C57" t="s">
        <v>287</v>
      </c>
      <c r="D57" t="s">
        <v>328</v>
      </c>
      <c r="E57" s="229">
        <v>6.5787037037037033E-2</v>
      </c>
      <c r="F57" s="229"/>
    </row>
    <row r="58" spans="1:6" x14ac:dyDescent="0.2">
      <c r="A58">
        <v>5240</v>
      </c>
      <c r="B58" t="s">
        <v>367</v>
      </c>
      <c r="C58" t="s">
        <v>287</v>
      </c>
      <c r="D58" t="s">
        <v>368</v>
      </c>
      <c r="E58" s="229">
        <v>6.8252314814814807E-2</v>
      </c>
      <c r="F58" s="229"/>
    </row>
    <row r="59" spans="1:6" x14ac:dyDescent="0.2">
      <c r="A59">
        <v>5162</v>
      </c>
      <c r="B59" t="s">
        <v>369</v>
      </c>
      <c r="C59" t="s">
        <v>287</v>
      </c>
      <c r="D59" t="s">
        <v>302</v>
      </c>
      <c r="E59" s="229">
        <v>7.289351851851851E-2</v>
      </c>
      <c r="F59" s="229"/>
    </row>
    <row r="60" spans="1:6" x14ac:dyDescent="0.2">
      <c r="A60">
        <v>5157</v>
      </c>
      <c r="B60" t="s">
        <v>370</v>
      </c>
      <c r="C60" t="s">
        <v>287</v>
      </c>
      <c r="D60" t="s">
        <v>302</v>
      </c>
      <c r="E60" s="229">
        <v>7.6504629629629631E-2</v>
      </c>
      <c r="F60" s="229"/>
    </row>
    <row r="61" spans="1:6" x14ac:dyDescent="0.2">
      <c r="A61">
        <v>5184</v>
      </c>
      <c r="B61" t="s">
        <v>371</v>
      </c>
      <c r="C61" t="s">
        <v>287</v>
      </c>
      <c r="D61" t="s">
        <v>328</v>
      </c>
      <c r="E61" s="229">
        <v>7.9756944444444436E-2</v>
      </c>
      <c r="F61" s="229"/>
    </row>
    <row r="62" spans="1:6" x14ac:dyDescent="0.2">
      <c r="A62">
        <v>5155</v>
      </c>
      <c r="B62" t="s">
        <v>372</v>
      </c>
      <c r="C62" t="s">
        <v>287</v>
      </c>
      <c r="D62" t="s">
        <v>302</v>
      </c>
      <c r="E62" s="229">
        <v>8.740740740740742E-2</v>
      </c>
      <c r="F62" s="229"/>
    </row>
  </sheetData>
  <sortState ref="A2:F61">
    <sortCondition ref="E2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M44"/>
  <sheetViews>
    <sheetView zoomScale="160" zoomScaleNormal="160" workbookViewId="0">
      <selection activeCell="H13" sqref="H13"/>
    </sheetView>
  </sheetViews>
  <sheetFormatPr defaultRowHeight="12.75" x14ac:dyDescent="0.2"/>
  <cols>
    <col min="1" max="1" width="2.5703125" style="3" customWidth="1"/>
    <col min="2" max="2" width="15.42578125" style="3" customWidth="1"/>
    <col min="3" max="3" width="16.5703125" style="3" customWidth="1"/>
    <col min="4" max="4" width="7.85546875" style="3" customWidth="1"/>
    <col min="5" max="5" width="5.28515625" style="3" customWidth="1"/>
    <col min="6" max="6" width="7.5703125" style="3" customWidth="1"/>
    <col min="7" max="7" width="16.85546875" style="3" bestFit="1" customWidth="1"/>
    <col min="8" max="8" width="21" style="3" customWidth="1"/>
    <col min="9" max="9" width="10.28515625" style="3" customWidth="1"/>
    <col min="10" max="12" width="9.140625" style="3"/>
    <col min="13" max="13" width="9.85546875" style="3" customWidth="1"/>
    <col min="14" max="16384" width="9.140625" style="3"/>
  </cols>
  <sheetData>
    <row r="1" spans="2:13" ht="72.75" customHeight="1" thickBot="1" x14ac:dyDescent="0.25">
      <c r="B1" s="292" t="s">
        <v>173</v>
      </c>
      <c r="C1" s="293"/>
      <c r="D1" s="293"/>
      <c r="E1" s="293"/>
      <c r="F1" s="293"/>
      <c r="G1" s="293"/>
      <c r="H1" s="294"/>
      <c r="I1"/>
      <c r="J1"/>
      <c r="K1"/>
      <c r="L1"/>
      <c r="M1"/>
    </row>
    <row r="2" spans="2:13" ht="13.5" thickBot="1" x14ac:dyDescent="0.25"/>
    <row r="3" spans="2:13" s="4" customFormat="1" ht="25.5" customHeight="1" x14ac:dyDescent="0.2">
      <c r="B3"/>
      <c r="C3" s="297" t="s">
        <v>71</v>
      </c>
      <c r="D3" s="301" t="s">
        <v>10</v>
      </c>
      <c r="E3" s="302"/>
      <c r="F3" s="302"/>
      <c r="G3" s="43" t="s">
        <v>11</v>
      </c>
      <c r="H3" s="289" t="s">
        <v>12</v>
      </c>
      <c r="I3"/>
      <c r="J3"/>
      <c r="K3"/>
      <c r="L3"/>
      <c r="M3"/>
    </row>
    <row r="4" spans="2:13" s="4" customFormat="1" ht="18" x14ac:dyDescent="0.25">
      <c r="B4"/>
      <c r="C4" s="298"/>
      <c r="D4" s="44" t="s">
        <v>13</v>
      </c>
      <c r="E4" s="300" t="s">
        <v>14</v>
      </c>
      <c r="F4" s="300"/>
      <c r="G4" s="295" t="s">
        <v>15</v>
      </c>
      <c r="H4" s="290"/>
      <c r="I4"/>
      <c r="J4"/>
      <c r="K4"/>
      <c r="L4"/>
      <c r="M4"/>
    </row>
    <row r="5" spans="2:13" s="5" customFormat="1" ht="18.75" thickBot="1" x14ac:dyDescent="0.3">
      <c r="B5"/>
      <c r="C5" s="299"/>
      <c r="D5" s="45" t="s">
        <v>16</v>
      </c>
      <c r="E5" s="46" t="s">
        <v>17</v>
      </c>
      <c r="F5" s="47" t="s">
        <v>18</v>
      </c>
      <c r="G5" s="296"/>
      <c r="H5" s="291"/>
      <c r="I5"/>
      <c r="J5"/>
      <c r="K5"/>
      <c r="L5"/>
      <c r="M5"/>
    </row>
    <row r="6" spans="2:13" ht="18" x14ac:dyDescent="0.25">
      <c r="B6"/>
      <c r="C6" s="130" t="s">
        <v>72</v>
      </c>
      <c r="D6" s="48">
        <v>15</v>
      </c>
      <c r="E6" s="48">
        <v>5</v>
      </c>
      <c r="F6" s="48">
        <v>12</v>
      </c>
      <c r="G6" s="48">
        <v>15</v>
      </c>
      <c r="H6" s="267"/>
      <c r="I6"/>
      <c r="J6"/>
      <c r="K6"/>
      <c r="L6"/>
      <c r="M6"/>
    </row>
    <row r="7" spans="2:13" ht="18" x14ac:dyDescent="0.25">
      <c r="B7"/>
      <c r="C7" s="131" t="s">
        <v>73</v>
      </c>
      <c r="D7" s="49">
        <v>30</v>
      </c>
      <c r="E7" s="49">
        <v>30</v>
      </c>
      <c r="F7" s="49">
        <v>25</v>
      </c>
      <c r="G7" s="49">
        <v>0</v>
      </c>
      <c r="H7" s="267"/>
      <c r="I7"/>
      <c r="J7"/>
      <c r="K7"/>
      <c r="L7"/>
      <c r="M7"/>
    </row>
    <row r="8" spans="2:13" ht="18" x14ac:dyDescent="0.25">
      <c r="B8"/>
      <c r="C8" s="130" t="s">
        <v>192</v>
      </c>
      <c r="D8" s="49">
        <v>10</v>
      </c>
      <c r="E8" s="49">
        <v>10</v>
      </c>
      <c r="F8" s="49">
        <v>10</v>
      </c>
      <c r="G8" s="49">
        <v>10</v>
      </c>
      <c r="H8" s="267"/>
      <c r="I8"/>
      <c r="J8"/>
      <c r="K8"/>
      <c r="L8"/>
      <c r="M8"/>
    </row>
    <row r="9" spans="2:13" ht="18" x14ac:dyDescent="0.25">
      <c r="B9"/>
      <c r="C9" s="131" t="s">
        <v>195</v>
      </c>
      <c r="D9" s="49">
        <v>5</v>
      </c>
      <c r="E9" s="49">
        <v>0</v>
      </c>
      <c r="F9" s="49">
        <v>0</v>
      </c>
      <c r="G9" s="49">
        <v>0</v>
      </c>
      <c r="H9" s="267"/>
      <c r="I9"/>
      <c r="J9"/>
      <c r="K9"/>
      <c r="L9"/>
      <c r="M9"/>
    </row>
    <row r="10" spans="2:13" ht="18.75" thickBot="1" x14ac:dyDescent="0.3">
      <c r="B10"/>
      <c r="C10" s="132" t="s">
        <v>74</v>
      </c>
      <c r="D10" s="50">
        <v>3</v>
      </c>
      <c r="E10" s="50">
        <v>2</v>
      </c>
      <c r="F10" s="50">
        <v>5</v>
      </c>
      <c r="G10" s="50">
        <v>3</v>
      </c>
      <c r="H10" s="267"/>
      <c r="I10"/>
      <c r="J10"/>
      <c r="K10"/>
      <c r="L10"/>
      <c r="M10"/>
    </row>
    <row r="11" spans="2:13" ht="18.75" customHeight="1" thickBot="1" x14ac:dyDescent="0.3">
      <c r="B11"/>
      <c r="C11" s="150"/>
      <c r="D11" s="151"/>
      <c r="E11" s="151"/>
      <c r="F11" s="151"/>
      <c r="G11" s="152" t="s">
        <v>205</v>
      </c>
      <c r="H11" s="268"/>
      <c r="I11"/>
      <c r="J11"/>
      <c r="K11"/>
      <c r="L11"/>
      <c r="M11"/>
    </row>
    <row r="12" spans="2:13" ht="18.75" customHeight="1" thickBot="1" x14ac:dyDescent="0.3">
      <c r="B12"/>
      <c r="C12" s="153"/>
      <c r="D12" s="153"/>
      <c r="E12" s="153"/>
      <c r="F12" s="153"/>
      <c r="G12" s="154"/>
      <c r="H12"/>
      <c r="I12"/>
      <c r="J12"/>
      <c r="K12"/>
      <c r="L12"/>
      <c r="M12"/>
    </row>
    <row r="13" spans="2:13" ht="18.75" thickBot="1" x14ac:dyDescent="0.3">
      <c r="B13" s="51" t="s">
        <v>66</v>
      </c>
      <c r="C13" s="266">
        <v>50</v>
      </c>
      <c r="D13"/>
      <c r="E13"/>
      <c r="F13"/>
      <c r="G13"/>
      <c r="H13"/>
      <c r="I13"/>
      <c r="J13"/>
      <c r="K13"/>
      <c r="L13"/>
      <c r="M13"/>
    </row>
    <row r="14" spans="2:13" ht="18.75" thickBot="1" x14ac:dyDescent="0.3">
      <c r="B14" s="51" t="s">
        <v>67</v>
      </c>
      <c r="C14" s="266">
        <v>150</v>
      </c>
      <c r="D14"/>
      <c r="E14"/>
      <c r="F14"/>
      <c r="G14"/>
      <c r="H14"/>
      <c r="I14"/>
      <c r="J14"/>
      <c r="K14"/>
      <c r="L14"/>
      <c r="M14"/>
    </row>
    <row r="15" spans="2:13" ht="18.75" thickBot="1" x14ac:dyDescent="0.3">
      <c r="B15" s="51" t="s">
        <v>68</v>
      </c>
      <c r="C15" s="266">
        <v>100</v>
      </c>
      <c r="D15"/>
      <c r="E15"/>
      <c r="F15"/>
      <c r="G15"/>
      <c r="H15"/>
      <c r="I15"/>
      <c r="J15"/>
      <c r="K15"/>
      <c r="L15"/>
      <c r="M15"/>
    </row>
    <row r="16" spans="2:13" ht="18.75" thickBot="1" x14ac:dyDescent="0.3">
      <c r="B16" s="51" t="s">
        <v>69</v>
      </c>
      <c r="C16" s="266">
        <v>300</v>
      </c>
      <c r="D16"/>
      <c r="E16"/>
      <c r="F16"/>
      <c r="G16" s="256">
        <v>27.231000000000002</v>
      </c>
      <c r="H16"/>
      <c r="I16"/>
      <c r="J16"/>
      <c r="K16"/>
      <c r="L16"/>
      <c r="M16"/>
    </row>
    <row r="17" spans="2:13" x14ac:dyDescent="0.2">
      <c r="B17"/>
      <c r="C17"/>
      <c r="D17"/>
      <c r="E17"/>
      <c r="F17"/>
      <c r="G17"/>
      <c r="H17"/>
      <c r="I17"/>
      <c r="J17"/>
      <c r="K17"/>
      <c r="L17"/>
      <c r="M17"/>
    </row>
    <row r="19" spans="2:13" x14ac:dyDescent="0.2">
      <c r="B19"/>
      <c r="C19"/>
      <c r="D19"/>
      <c r="E19"/>
      <c r="F19"/>
      <c r="G19"/>
      <c r="H19"/>
      <c r="I19"/>
      <c r="J19"/>
      <c r="K19"/>
      <c r="L19"/>
      <c r="M19"/>
    </row>
    <row r="20" spans="2:13" x14ac:dyDescent="0.2">
      <c r="B20"/>
      <c r="C20"/>
      <c r="D20"/>
      <c r="E20"/>
      <c r="F20"/>
      <c r="G20"/>
      <c r="H20"/>
      <c r="I20"/>
      <c r="J20"/>
      <c r="K20"/>
      <c r="L20"/>
      <c r="M20"/>
    </row>
    <row r="21" spans="2:13" x14ac:dyDescent="0.2">
      <c r="B21"/>
      <c r="C21"/>
      <c r="D21"/>
      <c r="E21"/>
      <c r="F21"/>
      <c r="G21"/>
      <c r="H21"/>
      <c r="I21"/>
      <c r="J21"/>
      <c r="K21"/>
      <c r="L21"/>
      <c r="M21"/>
    </row>
    <row r="22" spans="2:13" x14ac:dyDescent="0.2">
      <c r="B22"/>
      <c r="C22"/>
      <c r="D22"/>
      <c r="E22"/>
      <c r="F22"/>
      <c r="G22"/>
      <c r="H22"/>
      <c r="I22"/>
      <c r="J22"/>
      <c r="K22"/>
      <c r="L22"/>
      <c r="M22"/>
    </row>
    <row r="23" spans="2:13" x14ac:dyDescent="0.2">
      <c r="B23"/>
      <c r="C23"/>
      <c r="D23"/>
      <c r="E23"/>
      <c r="F23"/>
      <c r="G23"/>
      <c r="H23"/>
      <c r="I23"/>
      <c r="J23"/>
      <c r="K23"/>
      <c r="L23"/>
      <c r="M23"/>
    </row>
    <row r="24" spans="2:13" x14ac:dyDescent="0.2">
      <c r="B24"/>
      <c r="C24"/>
      <c r="D24"/>
      <c r="E24"/>
      <c r="F24"/>
      <c r="G24"/>
      <c r="H24"/>
      <c r="I24"/>
      <c r="J24"/>
      <c r="K24"/>
      <c r="L24"/>
      <c r="M24"/>
    </row>
    <row r="25" spans="2:13" x14ac:dyDescent="0.2">
      <c r="B25"/>
      <c r="C25"/>
      <c r="D25"/>
      <c r="E25"/>
      <c r="F25"/>
      <c r="G25"/>
      <c r="H25"/>
      <c r="I25"/>
      <c r="J25"/>
      <c r="K25"/>
      <c r="L25"/>
      <c r="M25"/>
    </row>
    <row r="26" spans="2:13" x14ac:dyDescent="0.2">
      <c r="B26"/>
      <c r="C26"/>
      <c r="D26"/>
      <c r="E26"/>
      <c r="F26"/>
      <c r="G26"/>
      <c r="H26"/>
      <c r="I26"/>
      <c r="J26"/>
      <c r="K26"/>
      <c r="L26"/>
      <c r="M26"/>
    </row>
    <row r="27" spans="2:13" x14ac:dyDescent="0.2">
      <c r="B27"/>
      <c r="C27"/>
      <c r="D27"/>
      <c r="E27"/>
      <c r="F27"/>
      <c r="G27"/>
      <c r="H27"/>
      <c r="I27"/>
      <c r="J27"/>
      <c r="K27"/>
      <c r="L27"/>
      <c r="M27"/>
    </row>
    <row r="28" spans="2:13" x14ac:dyDescent="0.2">
      <c r="B28"/>
      <c r="C28"/>
      <c r="D28"/>
      <c r="E28"/>
      <c r="F28"/>
      <c r="G28"/>
      <c r="H28"/>
      <c r="I28"/>
      <c r="J28"/>
      <c r="K28"/>
      <c r="L28"/>
      <c r="M28"/>
    </row>
    <row r="29" spans="2:13" x14ac:dyDescent="0.2">
      <c r="B29"/>
      <c r="C29"/>
      <c r="D29"/>
      <c r="E29"/>
      <c r="F29"/>
      <c r="G29"/>
      <c r="H29"/>
      <c r="I29"/>
      <c r="J29"/>
      <c r="K29"/>
      <c r="L29"/>
      <c r="M29"/>
    </row>
    <row r="30" spans="2:13" x14ac:dyDescent="0.2">
      <c r="B30"/>
      <c r="C30"/>
      <c r="D30"/>
      <c r="E30"/>
      <c r="F30"/>
      <c r="G30"/>
      <c r="H30"/>
      <c r="I30"/>
      <c r="J30"/>
      <c r="K30"/>
      <c r="L30"/>
      <c r="M30"/>
    </row>
    <row r="31" spans="2:13" x14ac:dyDescent="0.2">
      <c r="B31"/>
      <c r="C31"/>
      <c r="D31"/>
      <c r="E31"/>
      <c r="F31"/>
      <c r="G31"/>
      <c r="H31"/>
      <c r="I31"/>
      <c r="J31"/>
      <c r="K31"/>
      <c r="L31"/>
      <c r="M31"/>
    </row>
    <row r="32" spans="2:13" x14ac:dyDescent="0.2">
      <c r="B32"/>
      <c r="C32"/>
      <c r="D32"/>
      <c r="E32"/>
      <c r="F32"/>
      <c r="G32"/>
      <c r="H32"/>
      <c r="I32"/>
      <c r="J32"/>
      <c r="K32"/>
      <c r="L32"/>
      <c r="M32"/>
    </row>
    <row r="33" spans="2:13" x14ac:dyDescent="0.2">
      <c r="B33"/>
      <c r="C33"/>
      <c r="D33"/>
      <c r="E33"/>
      <c r="F33"/>
      <c r="G33"/>
      <c r="H33"/>
      <c r="I33"/>
      <c r="J33"/>
      <c r="K33"/>
      <c r="L33"/>
      <c r="M33"/>
    </row>
    <row r="34" spans="2:13" x14ac:dyDescent="0.2">
      <c r="B34"/>
      <c r="C34"/>
      <c r="D34"/>
      <c r="E34"/>
      <c r="F34"/>
      <c r="G34"/>
      <c r="H34"/>
      <c r="I34"/>
      <c r="J34"/>
      <c r="K34"/>
      <c r="L34"/>
      <c r="M34"/>
    </row>
    <row r="35" spans="2:13" x14ac:dyDescent="0.2">
      <c r="B35"/>
      <c r="C35"/>
      <c r="D35"/>
      <c r="E35"/>
      <c r="F35"/>
      <c r="G35"/>
      <c r="H35"/>
      <c r="I35"/>
      <c r="J35"/>
      <c r="K35"/>
      <c r="L35"/>
      <c r="M35"/>
    </row>
    <row r="36" spans="2:13" x14ac:dyDescent="0.2">
      <c r="B36"/>
      <c r="C36"/>
      <c r="D36"/>
      <c r="E36"/>
      <c r="F36"/>
      <c r="G36"/>
      <c r="H36"/>
      <c r="I36"/>
      <c r="J36"/>
      <c r="K36"/>
      <c r="L36"/>
      <c r="M36"/>
    </row>
    <row r="37" spans="2:13" x14ac:dyDescent="0.2">
      <c r="B37"/>
      <c r="C37"/>
      <c r="D37"/>
      <c r="E37"/>
      <c r="F37"/>
      <c r="G37"/>
      <c r="H37"/>
      <c r="I37"/>
      <c r="J37"/>
      <c r="K37"/>
      <c r="L37"/>
      <c r="M37"/>
    </row>
    <row r="38" spans="2:13" x14ac:dyDescent="0.2">
      <c r="B38"/>
      <c r="C38"/>
      <c r="D38"/>
      <c r="E38"/>
      <c r="F38"/>
      <c r="G38"/>
      <c r="H38"/>
      <c r="I38"/>
      <c r="J38"/>
      <c r="K38"/>
      <c r="L38"/>
      <c r="M38"/>
    </row>
    <row r="39" spans="2:13" x14ac:dyDescent="0.2">
      <c r="B39"/>
      <c r="C39"/>
      <c r="D39"/>
      <c r="E39"/>
      <c r="F39"/>
      <c r="G39"/>
      <c r="H39"/>
      <c r="I39"/>
      <c r="J39"/>
      <c r="K39"/>
      <c r="L39"/>
      <c r="M39"/>
    </row>
    <row r="40" spans="2:13" x14ac:dyDescent="0.2">
      <c r="B40"/>
      <c r="C40"/>
      <c r="D40"/>
      <c r="E40"/>
      <c r="F40"/>
      <c r="G40"/>
      <c r="H40"/>
      <c r="I40"/>
      <c r="J40"/>
      <c r="K40"/>
      <c r="L40"/>
      <c r="M40"/>
    </row>
    <row r="41" spans="2:13" x14ac:dyDescent="0.2">
      <c r="B41"/>
      <c r="C41"/>
      <c r="D41"/>
      <c r="E41"/>
      <c r="F41"/>
      <c r="G41"/>
      <c r="H41"/>
      <c r="I41"/>
      <c r="J41"/>
      <c r="K41"/>
      <c r="L41"/>
      <c r="M41"/>
    </row>
    <row r="42" spans="2:13" x14ac:dyDescent="0.2">
      <c r="B42"/>
      <c r="C42"/>
      <c r="D42"/>
      <c r="E42"/>
      <c r="F42"/>
      <c r="G42"/>
      <c r="H42"/>
      <c r="I42"/>
      <c r="J42"/>
      <c r="K42"/>
      <c r="L42"/>
      <c r="M42"/>
    </row>
    <row r="43" spans="2:13" x14ac:dyDescent="0.2">
      <c r="B43"/>
      <c r="C43"/>
      <c r="D43"/>
      <c r="E43"/>
      <c r="F43"/>
      <c r="G43"/>
      <c r="H43"/>
      <c r="I43"/>
      <c r="J43"/>
      <c r="K43"/>
      <c r="L43"/>
      <c r="M43"/>
    </row>
    <row r="44" spans="2:13" x14ac:dyDescent="0.2">
      <c r="B44"/>
      <c r="C44"/>
      <c r="D44"/>
      <c r="E44"/>
      <c r="F44"/>
      <c r="G44"/>
      <c r="H44"/>
      <c r="I44"/>
      <c r="J44"/>
      <c r="K44"/>
      <c r="L44"/>
      <c r="M44"/>
    </row>
  </sheetData>
  <mergeCells count="6">
    <mergeCell ref="H3:H5"/>
    <mergeCell ref="B1:H1"/>
    <mergeCell ref="G4:G5"/>
    <mergeCell ref="C3:C5"/>
    <mergeCell ref="E4:F4"/>
    <mergeCell ref="D3:F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="160" zoomScaleNormal="160" workbookViewId="0">
      <selection activeCell="B5" sqref="B5"/>
    </sheetView>
  </sheetViews>
  <sheetFormatPr defaultRowHeight="12.75" x14ac:dyDescent="0.2"/>
  <cols>
    <col min="1" max="1" width="13.7109375" style="122" customWidth="1"/>
    <col min="2" max="11" width="12" style="122" customWidth="1"/>
    <col min="12" max="16384" width="9.140625" style="122"/>
  </cols>
  <sheetData>
    <row r="1" spans="1:11" x14ac:dyDescent="0.2">
      <c r="A1"/>
      <c r="B1"/>
      <c r="C1"/>
      <c r="D1"/>
    </row>
    <row r="2" spans="1:11" x14ac:dyDescent="0.2">
      <c r="A2"/>
      <c r="B2"/>
      <c r="C2"/>
      <c r="D2"/>
    </row>
    <row r="3" spans="1:11" x14ac:dyDescent="0.2">
      <c r="A3"/>
      <c r="B3"/>
      <c r="C3"/>
      <c r="D3"/>
    </row>
    <row r="4" spans="1:11" ht="18" x14ac:dyDescent="0.25">
      <c r="A4" s="133"/>
      <c r="B4" s="134">
        <v>2012</v>
      </c>
      <c r="C4" s="134" t="s">
        <v>94</v>
      </c>
      <c r="D4" s="134">
        <v>2013</v>
      </c>
      <c r="E4" s="134" t="s">
        <v>94</v>
      </c>
      <c r="F4" s="134">
        <v>2014</v>
      </c>
      <c r="G4" s="134" t="s">
        <v>94</v>
      </c>
      <c r="H4" s="134">
        <v>2015</v>
      </c>
      <c r="I4" s="134" t="s">
        <v>94</v>
      </c>
      <c r="J4" s="134">
        <v>2016</v>
      </c>
      <c r="K4" s="134" t="s">
        <v>94</v>
      </c>
    </row>
    <row r="5" spans="1:11" ht="15" x14ac:dyDescent="0.2">
      <c r="A5" s="209" t="s">
        <v>50</v>
      </c>
      <c r="B5" s="162">
        <v>31.995000000000001</v>
      </c>
      <c r="C5" s="163"/>
      <c r="D5" s="162">
        <v>27.861000000000001</v>
      </c>
      <c r="E5" s="163"/>
      <c r="F5" s="162">
        <v>12.526</v>
      </c>
      <c r="G5" s="163"/>
      <c r="H5" s="162">
        <v>37.707999999999998</v>
      </c>
      <c r="I5" s="163"/>
      <c r="J5" s="162">
        <v>54.877000000000002</v>
      </c>
      <c r="K5" s="163"/>
    </row>
    <row r="6" spans="1:11" ht="15" x14ac:dyDescent="0.2">
      <c r="A6" s="209" t="s">
        <v>51</v>
      </c>
      <c r="B6" s="162">
        <v>37.707999999999998</v>
      </c>
      <c r="C6" s="163"/>
      <c r="D6" s="162">
        <v>55.167000000000002</v>
      </c>
      <c r="E6" s="163"/>
      <c r="F6" s="162">
        <v>37.707999999999998</v>
      </c>
      <c r="G6" s="163"/>
      <c r="H6" s="162">
        <v>49.134</v>
      </c>
      <c r="I6" s="163"/>
      <c r="J6" s="162">
        <v>77.707999999999998</v>
      </c>
      <c r="K6" s="163"/>
    </row>
    <row r="7" spans="1:11" ht="15" x14ac:dyDescent="0.2">
      <c r="A7" s="209" t="s">
        <v>52</v>
      </c>
      <c r="B7" s="162">
        <v>43.420999999999999</v>
      </c>
      <c r="C7" s="163"/>
      <c r="D7" s="162">
        <v>37.707999999999998</v>
      </c>
      <c r="E7" s="163"/>
      <c r="F7" s="162">
        <v>43.420999999999999</v>
      </c>
      <c r="G7" s="163"/>
      <c r="H7" s="162">
        <v>37.645000000000003</v>
      </c>
      <c r="I7" s="163"/>
      <c r="J7" s="162">
        <v>91.995000000000005</v>
      </c>
      <c r="K7" s="163"/>
    </row>
    <row r="8" spans="1:11" ht="15" x14ac:dyDescent="0.2">
      <c r="A8" s="209" t="s">
        <v>177</v>
      </c>
      <c r="B8" s="162">
        <v>49.134</v>
      </c>
      <c r="C8" s="163"/>
      <c r="D8" s="162">
        <v>49.134</v>
      </c>
      <c r="E8" s="163"/>
      <c r="F8" s="162">
        <v>49.134</v>
      </c>
      <c r="G8" s="163"/>
      <c r="H8" s="162">
        <v>97.402000000000001</v>
      </c>
      <c r="I8" s="163"/>
      <c r="J8" s="162">
        <v>37.707999999999998</v>
      </c>
      <c r="K8" s="163"/>
    </row>
    <row r="9" spans="1:11" ht="15" x14ac:dyDescent="0.2">
      <c r="A9" s="209" t="s">
        <v>178</v>
      </c>
      <c r="B9" s="162">
        <v>54.847000000000001</v>
      </c>
      <c r="C9" s="163"/>
      <c r="D9" s="162">
        <v>37.645000000000003</v>
      </c>
      <c r="E9" s="163"/>
      <c r="F9" s="162">
        <v>37.645000000000003</v>
      </c>
      <c r="G9" s="163"/>
      <c r="H9" s="162">
        <v>49.134</v>
      </c>
      <c r="I9" s="163"/>
      <c r="J9" s="162">
        <v>89.134</v>
      </c>
      <c r="K9" s="163"/>
    </row>
    <row r="10" spans="1:11" ht="15" x14ac:dyDescent="0.2">
      <c r="A10" s="209" t="s">
        <v>179</v>
      </c>
      <c r="B10" s="162">
        <v>60.56</v>
      </c>
      <c r="C10" s="163"/>
      <c r="D10" s="162">
        <v>97.402000000000001</v>
      </c>
      <c r="E10" s="163"/>
      <c r="F10" s="162">
        <v>37.402000000000001</v>
      </c>
      <c r="G10" s="163"/>
      <c r="H10" s="162">
        <v>37.645000000000003</v>
      </c>
      <c r="I10" s="163"/>
      <c r="J10" s="162">
        <v>37.645000000000003</v>
      </c>
      <c r="K10" s="163"/>
    </row>
    <row r="11" spans="1:11" ht="15" x14ac:dyDescent="0.2">
      <c r="A11" s="209" t="s">
        <v>180</v>
      </c>
      <c r="B11" s="162">
        <v>66.272999999999996</v>
      </c>
      <c r="C11" s="163"/>
      <c r="D11" s="162">
        <v>87.460999999999999</v>
      </c>
      <c r="E11" s="163"/>
      <c r="F11" s="162">
        <v>54.877000000000002</v>
      </c>
      <c r="G11" s="163"/>
      <c r="H11" s="162">
        <v>37.402000000000001</v>
      </c>
      <c r="I11" s="163"/>
      <c r="J11" s="162">
        <v>97.402000000000001</v>
      </c>
      <c r="K11" s="163"/>
    </row>
    <row r="12" spans="1:11" ht="15" x14ac:dyDescent="0.2">
      <c r="A12" s="209" t="s">
        <v>181</v>
      </c>
      <c r="B12" s="162">
        <v>71.986000000000004</v>
      </c>
      <c r="C12" s="163"/>
      <c r="D12" s="162">
        <v>91.995000000000005</v>
      </c>
      <c r="E12" s="163"/>
      <c r="F12" s="162">
        <v>37.707999999999998</v>
      </c>
      <c r="G12" s="163"/>
      <c r="H12" s="162">
        <v>54.877000000000002</v>
      </c>
      <c r="I12" s="163"/>
      <c r="J12" s="162">
        <v>37.473999999999997</v>
      </c>
      <c r="K12" s="163"/>
    </row>
    <row r="13" spans="1:11" ht="15" x14ac:dyDescent="0.2">
      <c r="A13" s="209" t="s">
        <v>182</v>
      </c>
      <c r="B13" s="162">
        <v>77.698999999999998</v>
      </c>
      <c r="C13" s="163"/>
      <c r="D13" s="162">
        <v>37.418999999999997</v>
      </c>
      <c r="E13" s="163"/>
      <c r="F13" s="162">
        <v>37.473999999999997</v>
      </c>
      <c r="G13" s="163"/>
      <c r="H13" s="162">
        <v>43.420999999999999</v>
      </c>
      <c r="I13" s="163"/>
      <c r="J13" s="162">
        <v>79.134</v>
      </c>
      <c r="K13" s="163"/>
    </row>
    <row r="14" spans="1:11" ht="15" x14ac:dyDescent="0.2">
      <c r="A14" s="209" t="s">
        <v>183</v>
      </c>
      <c r="B14" s="162">
        <v>83.412000000000006</v>
      </c>
      <c r="C14" s="163"/>
      <c r="D14" s="162">
        <v>12.526</v>
      </c>
      <c r="E14" s="163"/>
      <c r="F14" s="162">
        <v>89.125</v>
      </c>
      <c r="G14" s="163"/>
      <c r="H14" s="162">
        <v>49.134</v>
      </c>
      <c r="I14" s="163"/>
      <c r="J14" s="162">
        <v>37.645000000000003</v>
      </c>
      <c r="K14" s="163"/>
    </row>
    <row r="15" spans="1:11" ht="15" x14ac:dyDescent="0.2">
      <c r="A15" s="209" t="s">
        <v>184</v>
      </c>
      <c r="B15" s="162">
        <v>89.125</v>
      </c>
      <c r="C15" s="163"/>
      <c r="D15" s="162">
        <v>37.473999999999997</v>
      </c>
      <c r="E15" s="163"/>
      <c r="F15" s="162">
        <v>94.837999999999994</v>
      </c>
      <c r="G15" s="163"/>
      <c r="H15" s="162">
        <v>54.847000000000001</v>
      </c>
      <c r="I15" s="163"/>
      <c r="J15" s="162">
        <v>37.402000000000001</v>
      </c>
      <c r="K15" s="163"/>
    </row>
    <row r="16" spans="1:11" ht="16.5" customHeight="1" x14ac:dyDescent="0.2">
      <c r="A16" s="209" t="s">
        <v>185</v>
      </c>
      <c r="B16" s="162">
        <v>94.837999999999994</v>
      </c>
      <c r="C16" s="163"/>
      <c r="D16" s="162">
        <v>37.421999999999997</v>
      </c>
      <c r="E16" s="163"/>
      <c r="F16" s="162">
        <v>83.412000000000006</v>
      </c>
      <c r="G16" s="163"/>
      <c r="H16" s="162">
        <v>91.995000000000005</v>
      </c>
      <c r="I16" s="163"/>
      <c r="J16" s="162">
        <v>54.877000000000002</v>
      </c>
      <c r="K16" s="163"/>
    </row>
    <row r="17" spans="1:11" ht="19.5" customHeight="1" x14ac:dyDescent="0.2">
      <c r="A17" s="210" t="s">
        <v>186</v>
      </c>
      <c r="B17" s="162">
        <f>SUM(B5:B16)</f>
        <v>760.99799999999993</v>
      </c>
      <c r="C17" s="163"/>
      <c r="D17" s="162">
        <f>SUM(D5:D16)</f>
        <v>609.21400000000006</v>
      </c>
      <c r="E17" s="163"/>
      <c r="F17" s="162">
        <f>SUM(F5:F16)</f>
        <v>615.2700000000001</v>
      </c>
      <c r="G17" s="163"/>
      <c r="H17" s="162">
        <f>SUM(H5:H16)</f>
        <v>640.34400000000005</v>
      </c>
      <c r="I17" s="163"/>
      <c r="J17" s="162">
        <f>SUM(J5:J16)</f>
        <v>733.00099999999998</v>
      </c>
      <c r="K17" s="163"/>
    </row>
  </sheetData>
  <phoneticPr fontId="31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2"/>
  <sheetViews>
    <sheetView zoomScale="205" zoomScaleNormal="205" workbookViewId="0">
      <selection activeCell="F17" sqref="F17"/>
    </sheetView>
  </sheetViews>
  <sheetFormatPr defaultRowHeight="12.75" x14ac:dyDescent="0.2"/>
  <cols>
    <col min="1" max="1" width="5" style="122" customWidth="1"/>
    <col min="2" max="2" width="5.5703125" style="122" customWidth="1"/>
    <col min="3" max="7" width="15.140625" style="122" customWidth="1"/>
    <col min="8" max="16384" width="9.140625" style="122"/>
  </cols>
  <sheetData>
    <row r="1" spans="1:7" ht="15.75" x14ac:dyDescent="0.25">
      <c r="A1" s="305"/>
      <c r="B1" s="306"/>
      <c r="C1" s="309" t="s">
        <v>404</v>
      </c>
      <c r="D1" s="310"/>
      <c r="E1" s="310"/>
      <c r="F1" s="310"/>
      <c r="G1" s="310"/>
    </row>
    <row r="2" spans="1:7" ht="15" x14ac:dyDescent="0.2">
      <c r="A2" s="307"/>
      <c r="B2" s="308"/>
      <c r="C2" s="137">
        <v>2</v>
      </c>
      <c r="D2" s="137">
        <v>3</v>
      </c>
      <c r="E2" s="137">
        <v>4</v>
      </c>
      <c r="F2" s="137">
        <v>5</v>
      </c>
      <c r="G2" s="137">
        <v>6</v>
      </c>
    </row>
    <row r="3" spans="1:7" ht="15" x14ac:dyDescent="0.2">
      <c r="A3" s="303" t="s">
        <v>190</v>
      </c>
      <c r="B3" s="138">
        <v>2</v>
      </c>
      <c r="C3" s="211"/>
      <c r="D3" s="211"/>
      <c r="E3" s="211"/>
      <c r="F3" s="211"/>
      <c r="G3" s="211"/>
    </row>
    <row r="4" spans="1:7" ht="15" x14ac:dyDescent="0.2">
      <c r="A4" s="303"/>
      <c r="B4" s="138">
        <v>3</v>
      </c>
      <c r="C4" s="211"/>
      <c r="D4" s="211"/>
      <c r="E4" s="211"/>
      <c r="F4" s="211"/>
      <c r="G4" s="211"/>
    </row>
    <row r="5" spans="1:7" ht="15" x14ac:dyDescent="0.2">
      <c r="A5" s="303"/>
      <c r="B5" s="138">
        <v>5</v>
      </c>
      <c r="C5" s="211"/>
      <c r="D5" s="211"/>
      <c r="E5" s="211"/>
      <c r="F5" s="211"/>
      <c r="G5" s="211"/>
    </row>
    <row r="6" spans="1:7" ht="15" x14ac:dyDescent="0.2">
      <c r="A6" s="303"/>
      <c r="B6" s="138">
        <v>10</v>
      </c>
      <c r="C6" s="211"/>
      <c r="D6" s="211"/>
      <c r="E6" s="211"/>
      <c r="F6" s="211"/>
      <c r="G6" s="211"/>
    </row>
    <row r="7" spans="1:7" ht="15" x14ac:dyDescent="0.2">
      <c r="A7" s="303"/>
      <c r="B7" s="138">
        <v>12</v>
      </c>
      <c r="C7" s="211"/>
      <c r="D7" s="211"/>
      <c r="E7" s="211"/>
      <c r="F7" s="211"/>
      <c r="G7" s="211"/>
    </row>
    <row r="8" spans="1:7" ht="15.75" thickBot="1" x14ac:dyDescent="0.25">
      <c r="A8" s="304"/>
      <c r="B8" s="139">
        <v>16</v>
      </c>
      <c r="C8" s="211"/>
      <c r="D8" s="211"/>
      <c r="E8" s="211"/>
      <c r="F8" s="211"/>
      <c r="G8" s="211"/>
    </row>
    <row r="12" spans="1:7" x14ac:dyDescent="0.2">
      <c r="C12" s="164"/>
    </row>
  </sheetData>
  <mergeCells count="3">
    <mergeCell ref="A3:A8"/>
    <mergeCell ref="A1:B2"/>
    <mergeCell ref="C1:G1"/>
  </mergeCells>
  <phoneticPr fontId="31" type="noConversion"/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2"/>
  <sheetViews>
    <sheetView topLeftCell="A2" zoomScale="145" workbookViewId="0">
      <selection activeCell="R28" sqref="R28"/>
    </sheetView>
  </sheetViews>
  <sheetFormatPr defaultRowHeight="12.75" x14ac:dyDescent="0.2"/>
  <cols>
    <col min="1" max="1" width="6.28515625" style="185" customWidth="1"/>
    <col min="2" max="16" width="6.42578125" style="185" customWidth="1"/>
    <col min="17" max="257" width="9.140625" style="185"/>
    <col min="258" max="272" width="6.42578125" style="185" customWidth="1"/>
    <col min="273" max="513" width="9.140625" style="185"/>
    <col min="514" max="528" width="6.42578125" style="185" customWidth="1"/>
    <col min="529" max="769" width="9.140625" style="185"/>
    <col min="770" max="784" width="6.42578125" style="185" customWidth="1"/>
    <col min="785" max="1025" width="9.140625" style="185"/>
    <col min="1026" max="1040" width="6.42578125" style="185" customWidth="1"/>
    <col min="1041" max="1281" width="9.140625" style="185"/>
    <col min="1282" max="1296" width="6.42578125" style="185" customWidth="1"/>
    <col min="1297" max="1537" width="9.140625" style="185"/>
    <col min="1538" max="1552" width="6.42578125" style="185" customWidth="1"/>
    <col min="1553" max="1793" width="9.140625" style="185"/>
    <col min="1794" max="1808" width="6.42578125" style="185" customWidth="1"/>
    <col min="1809" max="2049" width="9.140625" style="185"/>
    <col min="2050" max="2064" width="6.42578125" style="185" customWidth="1"/>
    <col min="2065" max="2305" width="9.140625" style="185"/>
    <col min="2306" max="2320" width="6.42578125" style="185" customWidth="1"/>
    <col min="2321" max="2561" width="9.140625" style="185"/>
    <col min="2562" max="2576" width="6.42578125" style="185" customWidth="1"/>
    <col min="2577" max="2817" width="9.140625" style="185"/>
    <col min="2818" max="2832" width="6.42578125" style="185" customWidth="1"/>
    <col min="2833" max="3073" width="9.140625" style="185"/>
    <col min="3074" max="3088" width="6.42578125" style="185" customWidth="1"/>
    <col min="3089" max="3329" width="9.140625" style="185"/>
    <col min="3330" max="3344" width="6.42578125" style="185" customWidth="1"/>
    <col min="3345" max="3585" width="9.140625" style="185"/>
    <col min="3586" max="3600" width="6.42578125" style="185" customWidth="1"/>
    <col min="3601" max="3841" width="9.140625" style="185"/>
    <col min="3842" max="3856" width="6.42578125" style="185" customWidth="1"/>
    <col min="3857" max="4097" width="9.140625" style="185"/>
    <col min="4098" max="4112" width="6.42578125" style="185" customWidth="1"/>
    <col min="4113" max="4353" width="9.140625" style="185"/>
    <col min="4354" max="4368" width="6.42578125" style="185" customWidth="1"/>
    <col min="4369" max="4609" width="9.140625" style="185"/>
    <col min="4610" max="4624" width="6.42578125" style="185" customWidth="1"/>
    <col min="4625" max="4865" width="9.140625" style="185"/>
    <col min="4866" max="4880" width="6.42578125" style="185" customWidth="1"/>
    <col min="4881" max="5121" width="9.140625" style="185"/>
    <col min="5122" max="5136" width="6.42578125" style="185" customWidth="1"/>
    <col min="5137" max="5377" width="9.140625" style="185"/>
    <col min="5378" max="5392" width="6.42578125" style="185" customWidth="1"/>
    <col min="5393" max="5633" width="9.140625" style="185"/>
    <col min="5634" max="5648" width="6.42578125" style="185" customWidth="1"/>
    <col min="5649" max="5889" width="9.140625" style="185"/>
    <col min="5890" max="5904" width="6.42578125" style="185" customWidth="1"/>
    <col min="5905" max="6145" width="9.140625" style="185"/>
    <col min="6146" max="6160" width="6.42578125" style="185" customWidth="1"/>
    <col min="6161" max="6401" width="9.140625" style="185"/>
    <col min="6402" max="6416" width="6.42578125" style="185" customWidth="1"/>
    <col min="6417" max="6657" width="9.140625" style="185"/>
    <col min="6658" max="6672" width="6.42578125" style="185" customWidth="1"/>
    <col min="6673" max="6913" width="9.140625" style="185"/>
    <col min="6914" max="6928" width="6.42578125" style="185" customWidth="1"/>
    <col min="6929" max="7169" width="9.140625" style="185"/>
    <col min="7170" max="7184" width="6.42578125" style="185" customWidth="1"/>
    <col min="7185" max="7425" width="9.140625" style="185"/>
    <col min="7426" max="7440" width="6.42578125" style="185" customWidth="1"/>
    <col min="7441" max="7681" width="9.140625" style="185"/>
    <col min="7682" max="7696" width="6.42578125" style="185" customWidth="1"/>
    <col min="7697" max="7937" width="9.140625" style="185"/>
    <col min="7938" max="7952" width="6.42578125" style="185" customWidth="1"/>
    <col min="7953" max="8193" width="9.140625" style="185"/>
    <col min="8194" max="8208" width="6.42578125" style="185" customWidth="1"/>
    <col min="8209" max="8449" width="9.140625" style="185"/>
    <col min="8450" max="8464" width="6.42578125" style="185" customWidth="1"/>
    <col min="8465" max="8705" width="9.140625" style="185"/>
    <col min="8706" max="8720" width="6.42578125" style="185" customWidth="1"/>
    <col min="8721" max="8961" width="9.140625" style="185"/>
    <col min="8962" max="8976" width="6.42578125" style="185" customWidth="1"/>
    <col min="8977" max="9217" width="9.140625" style="185"/>
    <col min="9218" max="9232" width="6.42578125" style="185" customWidth="1"/>
    <col min="9233" max="9473" width="9.140625" style="185"/>
    <col min="9474" max="9488" width="6.42578125" style="185" customWidth="1"/>
    <col min="9489" max="9729" width="9.140625" style="185"/>
    <col min="9730" max="9744" width="6.42578125" style="185" customWidth="1"/>
    <col min="9745" max="9985" width="9.140625" style="185"/>
    <col min="9986" max="10000" width="6.42578125" style="185" customWidth="1"/>
    <col min="10001" max="10241" width="9.140625" style="185"/>
    <col min="10242" max="10256" width="6.42578125" style="185" customWidth="1"/>
    <col min="10257" max="10497" width="9.140625" style="185"/>
    <col min="10498" max="10512" width="6.42578125" style="185" customWidth="1"/>
    <col min="10513" max="10753" width="9.140625" style="185"/>
    <col min="10754" max="10768" width="6.42578125" style="185" customWidth="1"/>
    <col min="10769" max="11009" width="9.140625" style="185"/>
    <col min="11010" max="11024" width="6.42578125" style="185" customWidth="1"/>
    <col min="11025" max="11265" width="9.140625" style="185"/>
    <col min="11266" max="11280" width="6.42578125" style="185" customWidth="1"/>
    <col min="11281" max="11521" width="9.140625" style="185"/>
    <col min="11522" max="11536" width="6.42578125" style="185" customWidth="1"/>
    <col min="11537" max="11777" width="9.140625" style="185"/>
    <col min="11778" max="11792" width="6.42578125" style="185" customWidth="1"/>
    <col min="11793" max="12033" width="9.140625" style="185"/>
    <col min="12034" max="12048" width="6.42578125" style="185" customWidth="1"/>
    <col min="12049" max="12289" width="9.140625" style="185"/>
    <col min="12290" max="12304" width="6.42578125" style="185" customWidth="1"/>
    <col min="12305" max="12545" width="9.140625" style="185"/>
    <col min="12546" max="12560" width="6.42578125" style="185" customWidth="1"/>
    <col min="12561" max="12801" width="9.140625" style="185"/>
    <col min="12802" max="12816" width="6.42578125" style="185" customWidth="1"/>
    <col min="12817" max="13057" width="9.140625" style="185"/>
    <col min="13058" max="13072" width="6.42578125" style="185" customWidth="1"/>
    <col min="13073" max="13313" width="9.140625" style="185"/>
    <col min="13314" max="13328" width="6.42578125" style="185" customWidth="1"/>
    <col min="13329" max="13569" width="9.140625" style="185"/>
    <col min="13570" max="13584" width="6.42578125" style="185" customWidth="1"/>
    <col min="13585" max="13825" width="9.140625" style="185"/>
    <col min="13826" max="13840" width="6.42578125" style="185" customWidth="1"/>
    <col min="13841" max="14081" width="9.140625" style="185"/>
    <col min="14082" max="14096" width="6.42578125" style="185" customWidth="1"/>
    <col min="14097" max="14337" width="9.140625" style="185"/>
    <col min="14338" max="14352" width="6.42578125" style="185" customWidth="1"/>
    <col min="14353" max="14593" width="9.140625" style="185"/>
    <col min="14594" max="14608" width="6.42578125" style="185" customWidth="1"/>
    <col min="14609" max="14849" width="9.140625" style="185"/>
    <col min="14850" max="14864" width="6.42578125" style="185" customWidth="1"/>
    <col min="14865" max="15105" width="9.140625" style="185"/>
    <col min="15106" max="15120" width="6.42578125" style="185" customWidth="1"/>
    <col min="15121" max="15361" width="9.140625" style="185"/>
    <col min="15362" max="15376" width="6.42578125" style="185" customWidth="1"/>
    <col min="15377" max="15617" width="9.140625" style="185"/>
    <col min="15618" max="15632" width="6.42578125" style="185" customWidth="1"/>
    <col min="15633" max="15873" width="9.140625" style="185"/>
    <col min="15874" max="15888" width="6.42578125" style="185" customWidth="1"/>
    <col min="15889" max="16129" width="9.140625" style="185"/>
    <col min="16130" max="16144" width="6.42578125" style="185" customWidth="1"/>
    <col min="16145" max="16384" width="9.140625" style="185"/>
  </cols>
  <sheetData>
    <row r="1" spans="1:16" hidden="1" x14ac:dyDescent="0.2"/>
    <row r="3" spans="1:16" x14ac:dyDescent="0.2">
      <c r="A3" s="315" t="s">
        <v>243</v>
      </c>
      <c r="B3" s="185" t="s">
        <v>244</v>
      </c>
      <c r="C3" s="313" t="s">
        <v>245</v>
      </c>
      <c r="D3" s="313"/>
      <c r="E3" s="185" t="s">
        <v>246</v>
      </c>
      <c r="L3" s="185" t="s">
        <v>241</v>
      </c>
      <c r="M3" s="186" t="s">
        <v>242</v>
      </c>
    </row>
    <row r="4" spans="1:16" x14ac:dyDescent="0.2">
      <c r="A4" s="315"/>
      <c r="B4" s="185" t="s">
        <v>247</v>
      </c>
      <c r="C4" s="311" t="s">
        <v>248</v>
      </c>
      <c r="D4" s="311"/>
      <c r="E4" s="185" t="s">
        <v>249</v>
      </c>
    </row>
    <row r="5" spans="1:16" x14ac:dyDescent="0.2">
      <c r="A5" s="315"/>
      <c r="B5" s="185" t="s">
        <v>250</v>
      </c>
      <c r="C5" s="312" t="s">
        <v>251</v>
      </c>
      <c r="D5" s="312"/>
      <c r="E5" s="185" t="s">
        <v>252</v>
      </c>
    </row>
    <row r="7" spans="1:16" x14ac:dyDescent="0.2">
      <c r="B7" s="185" t="s">
        <v>253</v>
      </c>
    </row>
    <row r="8" spans="1:16" x14ac:dyDescent="0.2">
      <c r="A8" s="189" t="s">
        <v>243</v>
      </c>
      <c r="B8" s="314" t="s">
        <v>403</v>
      </c>
      <c r="C8" s="314"/>
      <c r="D8" s="314"/>
      <c r="E8" s="314"/>
      <c r="F8" s="314"/>
      <c r="G8" s="314"/>
      <c r="H8" s="314"/>
      <c r="I8" s="314"/>
      <c r="J8" s="314"/>
      <c r="K8" s="314"/>
      <c r="L8" s="314"/>
      <c r="M8" s="314"/>
      <c r="N8" s="314"/>
      <c r="O8" s="314"/>
      <c r="P8" s="314"/>
    </row>
    <row r="9" spans="1:16" x14ac:dyDescent="0.2">
      <c r="A9" s="187" t="s">
        <v>254</v>
      </c>
      <c r="B9" s="188">
        <v>1.45</v>
      </c>
      <c r="C9" s="188">
        <v>1.5</v>
      </c>
      <c r="D9" s="188">
        <v>1.55</v>
      </c>
      <c r="E9" s="188">
        <v>1.6</v>
      </c>
      <c r="F9" s="188">
        <v>1.65</v>
      </c>
      <c r="G9" s="188">
        <v>1.7</v>
      </c>
      <c r="H9" s="188">
        <v>1.75</v>
      </c>
      <c r="I9" s="188">
        <v>1.8</v>
      </c>
      <c r="J9" s="188">
        <v>1.85</v>
      </c>
      <c r="K9" s="188">
        <v>1.9</v>
      </c>
      <c r="L9" s="188">
        <v>1.95</v>
      </c>
      <c r="M9" s="188">
        <v>2</v>
      </c>
      <c r="N9" s="188">
        <v>2.0499999999999998</v>
      </c>
      <c r="O9" s="188">
        <v>2.1</v>
      </c>
      <c r="P9" s="188">
        <v>2.15</v>
      </c>
    </row>
    <row r="10" spans="1:16" x14ac:dyDescent="0.2">
      <c r="A10" s="187">
        <v>40</v>
      </c>
      <c r="B10" s="257"/>
      <c r="C10" s="257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</row>
    <row r="11" spans="1:16" x14ac:dyDescent="0.2">
      <c r="A11" s="187">
        <v>45</v>
      </c>
      <c r="B11" s="257"/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</row>
    <row r="12" spans="1:16" x14ac:dyDescent="0.2">
      <c r="A12" s="187">
        <v>50</v>
      </c>
      <c r="B12" s="257"/>
      <c r="C12" s="257"/>
      <c r="D12" s="257"/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257"/>
    </row>
    <row r="13" spans="1:16" x14ac:dyDescent="0.2">
      <c r="A13" s="187">
        <v>55</v>
      </c>
      <c r="B13" s="257"/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</row>
    <row r="14" spans="1:16" x14ac:dyDescent="0.2">
      <c r="A14" s="187">
        <v>60</v>
      </c>
      <c r="B14" s="257"/>
      <c r="C14" s="257"/>
      <c r="D14" s="257"/>
      <c r="E14" s="257"/>
      <c r="F14" s="257"/>
      <c r="G14" s="257"/>
      <c r="H14" s="257"/>
      <c r="I14" s="257"/>
      <c r="J14" s="257"/>
      <c r="K14" s="257"/>
      <c r="L14" s="257"/>
      <c r="M14" s="257"/>
      <c r="N14" s="257"/>
      <c r="O14" s="257"/>
      <c r="P14" s="257"/>
    </row>
    <row r="15" spans="1:16" x14ac:dyDescent="0.2">
      <c r="A15" s="187">
        <v>65</v>
      </c>
      <c r="B15" s="257"/>
      <c r="C15" s="257"/>
      <c r="D15" s="257"/>
      <c r="E15" s="257"/>
      <c r="F15" s="257"/>
      <c r="G15" s="257"/>
      <c r="H15" s="257"/>
      <c r="I15" s="257"/>
      <c r="J15" s="257"/>
      <c r="K15" s="257"/>
      <c r="L15" s="257"/>
      <c r="M15" s="257"/>
      <c r="N15" s="257"/>
      <c r="O15" s="257"/>
      <c r="P15" s="257"/>
    </row>
    <row r="16" spans="1:16" x14ac:dyDescent="0.2">
      <c r="A16" s="187">
        <v>70</v>
      </c>
      <c r="B16" s="257"/>
      <c r="C16" s="257"/>
      <c r="D16" s="257"/>
      <c r="E16" s="257"/>
      <c r="F16" s="257"/>
      <c r="G16" s="257"/>
      <c r="H16" s="257"/>
      <c r="I16" s="257"/>
      <c r="J16" s="257"/>
      <c r="K16" s="257"/>
      <c r="L16" s="257"/>
      <c r="M16" s="257"/>
      <c r="N16" s="257"/>
      <c r="O16" s="257"/>
      <c r="P16" s="257"/>
    </row>
    <row r="17" spans="1:16" x14ac:dyDescent="0.2">
      <c r="A17" s="187">
        <v>75</v>
      </c>
      <c r="B17" s="257"/>
      <c r="C17" s="257"/>
      <c r="D17" s="257"/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7"/>
    </row>
    <row r="18" spans="1:16" x14ac:dyDescent="0.2">
      <c r="A18" s="187">
        <v>80</v>
      </c>
      <c r="B18" s="257"/>
      <c r="C18" s="257"/>
      <c r="D18" s="257"/>
      <c r="E18" s="257"/>
      <c r="F18" s="257"/>
      <c r="G18" s="257"/>
      <c r="H18" s="257"/>
      <c r="I18" s="257"/>
      <c r="J18" s="257"/>
      <c r="K18" s="257"/>
      <c r="L18" s="257"/>
      <c r="M18" s="257"/>
      <c r="N18" s="257"/>
      <c r="O18" s="257"/>
      <c r="P18" s="257"/>
    </row>
    <row r="19" spans="1:16" x14ac:dyDescent="0.2">
      <c r="A19" s="187">
        <v>85</v>
      </c>
      <c r="B19" s="257"/>
      <c r="C19" s="257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257"/>
    </row>
    <row r="20" spans="1:16" x14ac:dyDescent="0.2">
      <c r="A20" s="187">
        <v>90</v>
      </c>
      <c r="B20" s="257"/>
      <c r="C20" s="257"/>
      <c r="D20" s="257"/>
      <c r="E20" s="257"/>
      <c r="F20" s="257"/>
      <c r="G20" s="257"/>
      <c r="H20" s="257"/>
      <c r="I20" s="257"/>
      <c r="J20" s="257"/>
      <c r="K20" s="257"/>
      <c r="L20" s="257"/>
      <c r="M20" s="257"/>
      <c r="N20" s="257"/>
      <c r="O20" s="257"/>
      <c r="P20" s="257"/>
    </row>
    <row r="21" spans="1:16" x14ac:dyDescent="0.2">
      <c r="A21" s="187">
        <v>95</v>
      </c>
      <c r="B21" s="257"/>
      <c r="C21" s="257"/>
      <c r="D21" s="257"/>
      <c r="E21" s="257"/>
      <c r="F21" s="257"/>
      <c r="G21" s="257"/>
      <c r="H21" s="257"/>
      <c r="I21" s="257"/>
      <c r="J21" s="257"/>
      <c r="K21" s="257"/>
      <c r="L21" s="257"/>
      <c r="M21" s="257"/>
      <c r="N21" s="257"/>
      <c r="O21" s="257"/>
      <c r="P21" s="257"/>
    </row>
    <row r="22" spans="1:16" x14ac:dyDescent="0.2">
      <c r="A22" s="187">
        <v>100</v>
      </c>
      <c r="B22" s="257"/>
      <c r="C22" s="257"/>
      <c r="D22" s="257"/>
      <c r="E22" s="257"/>
      <c r="F22" s="257"/>
      <c r="G22" s="257"/>
      <c r="H22" s="257"/>
      <c r="I22" s="257"/>
      <c r="J22" s="257"/>
      <c r="K22" s="257"/>
      <c r="L22" s="257"/>
      <c r="M22" s="257"/>
      <c r="N22" s="257"/>
      <c r="O22" s="257"/>
      <c r="P22" s="257"/>
    </row>
    <row r="23" spans="1:16" x14ac:dyDescent="0.2">
      <c r="A23" s="187">
        <v>105</v>
      </c>
      <c r="B23" s="257"/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7"/>
    </row>
    <row r="24" spans="1:16" x14ac:dyDescent="0.2">
      <c r="A24" s="187">
        <v>110</v>
      </c>
      <c r="B24" s="257"/>
      <c r="C24" s="257"/>
      <c r="D24" s="257"/>
      <c r="E24" s="257"/>
      <c r="F24" s="257"/>
      <c r="G24" s="257"/>
      <c r="H24" s="257"/>
      <c r="I24" s="257"/>
      <c r="J24" s="257"/>
      <c r="K24" s="257"/>
      <c r="L24" s="257"/>
      <c r="M24" s="257"/>
      <c r="N24" s="257"/>
      <c r="O24" s="257"/>
      <c r="P24" s="257"/>
    </row>
    <row r="25" spans="1:16" x14ac:dyDescent="0.2">
      <c r="A25" s="187">
        <v>115</v>
      </c>
      <c r="B25" s="257"/>
      <c r="C25" s="257"/>
      <c r="D25" s="257"/>
      <c r="E25" s="257"/>
      <c r="F25" s="257"/>
      <c r="G25" s="257"/>
      <c r="H25" s="257"/>
      <c r="I25" s="257"/>
      <c r="J25" s="257"/>
      <c r="K25" s="257"/>
      <c r="L25" s="257"/>
      <c r="M25" s="257"/>
      <c r="N25" s="257"/>
      <c r="O25" s="257"/>
      <c r="P25" s="257"/>
    </row>
    <row r="26" spans="1:16" x14ac:dyDescent="0.2">
      <c r="A26" s="187">
        <v>120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57"/>
      <c r="P26" s="257"/>
    </row>
    <row r="27" spans="1:16" x14ac:dyDescent="0.2">
      <c r="A27" s="187">
        <v>125</v>
      </c>
      <c r="B27" s="257"/>
      <c r="C27" s="257"/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7"/>
      <c r="P27" s="257"/>
    </row>
    <row r="28" spans="1:16" x14ac:dyDescent="0.2">
      <c r="A28" s="187">
        <v>130</v>
      </c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7"/>
      <c r="P28" s="257"/>
    </row>
    <row r="29" spans="1:16" x14ac:dyDescent="0.2">
      <c r="A29" s="187">
        <v>135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7"/>
    </row>
    <row r="30" spans="1:16" x14ac:dyDescent="0.2">
      <c r="A30" s="187">
        <v>140</v>
      </c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</row>
    <row r="31" spans="1:16" x14ac:dyDescent="0.2">
      <c r="A31" s="187">
        <v>145</v>
      </c>
      <c r="B31" s="257"/>
      <c r="C31" s="257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7"/>
    </row>
    <row r="32" spans="1:16" x14ac:dyDescent="0.2">
      <c r="A32" s="187">
        <v>150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</row>
  </sheetData>
  <mergeCells count="5">
    <mergeCell ref="C4:D4"/>
    <mergeCell ref="C5:D5"/>
    <mergeCell ref="C3:D3"/>
    <mergeCell ref="B8:P8"/>
    <mergeCell ref="A3:A5"/>
  </mergeCells>
  <hyperlinks>
    <hyperlink ref="M3" r:id="rId1"/>
  </hyperlinks>
  <pageMargins left="0.75" right="0.75" top="1" bottom="1" header="0.4921259845" footer="0.4921259845"/>
  <pageSetup paperSize="9" orientation="portrait" r:id="rId2"/>
  <headerFooter alignWithMargins="0"/>
  <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="160" zoomScaleNormal="160" workbookViewId="0">
      <selection activeCell="H3" sqref="H3:H13"/>
    </sheetView>
  </sheetViews>
  <sheetFormatPr defaultRowHeight="15" x14ac:dyDescent="0.2"/>
  <cols>
    <col min="1" max="1" width="9.140625" style="102"/>
    <col min="2" max="2" width="9.140625" style="103"/>
    <col min="3" max="3" width="12.5703125" style="58" customWidth="1"/>
    <col min="4" max="4" width="3.5703125" style="58" customWidth="1"/>
    <col min="5" max="5" width="4" style="58" customWidth="1"/>
    <col min="6" max="6" width="13.85546875" style="58" customWidth="1"/>
    <col min="7" max="7" width="16.5703125" style="58" bestFit="1" customWidth="1"/>
    <col min="8" max="8" width="24.85546875" style="58" customWidth="1"/>
    <col min="9" max="9" width="4.7109375" style="58" customWidth="1"/>
    <col min="10" max="10" width="7.5703125" style="58" customWidth="1"/>
    <col min="11" max="11" width="9.140625" style="58"/>
    <col min="12" max="12" width="11.42578125" style="58" bestFit="1" customWidth="1"/>
    <col min="13" max="16384" width="9.140625" style="58"/>
  </cols>
  <sheetData>
    <row r="1" spans="1:12" x14ac:dyDescent="0.2">
      <c r="A1" s="96" t="s">
        <v>115</v>
      </c>
      <c r="B1" s="97" t="s">
        <v>116</v>
      </c>
      <c r="C1" s="98" t="s">
        <v>129</v>
      </c>
      <c r="J1" s="99" t="s">
        <v>131</v>
      </c>
      <c r="K1" s="99" t="s">
        <v>132</v>
      </c>
      <c r="L1" s="99" t="s">
        <v>133</v>
      </c>
    </row>
    <row r="2" spans="1:12" x14ac:dyDescent="0.2">
      <c r="A2" s="96" t="s">
        <v>117</v>
      </c>
      <c r="B2" s="97" t="s">
        <v>127</v>
      </c>
      <c r="C2" s="98"/>
      <c r="F2" s="100" t="s">
        <v>255</v>
      </c>
      <c r="G2" s="100" t="s">
        <v>389</v>
      </c>
      <c r="H2" s="100" t="str">
        <f>+F2&amp;" "&amp;G2</f>
        <v>Škoda Fabia</v>
      </c>
      <c r="J2" s="99">
        <v>1</v>
      </c>
      <c r="K2" s="101" t="s">
        <v>117</v>
      </c>
      <c r="L2" s="99"/>
    </row>
    <row r="3" spans="1:12" x14ac:dyDescent="0.2">
      <c r="A3" s="96" t="s">
        <v>118</v>
      </c>
      <c r="B3" s="97" t="s">
        <v>127</v>
      </c>
      <c r="C3" s="98"/>
      <c r="F3" s="100" t="s">
        <v>255</v>
      </c>
      <c r="G3" s="100" t="s">
        <v>388</v>
      </c>
      <c r="H3" s="100"/>
      <c r="J3" s="99">
        <v>1</v>
      </c>
      <c r="K3" s="101" t="s">
        <v>118</v>
      </c>
      <c r="L3" s="99"/>
    </row>
    <row r="4" spans="1:12" x14ac:dyDescent="0.2">
      <c r="A4" s="96" t="s">
        <v>119</v>
      </c>
      <c r="B4" s="97" t="s">
        <v>127</v>
      </c>
      <c r="C4" s="98"/>
      <c r="F4" s="100" t="s">
        <v>255</v>
      </c>
      <c r="G4" s="100" t="s">
        <v>130</v>
      </c>
      <c r="H4" s="100"/>
      <c r="J4" s="99">
        <v>1</v>
      </c>
      <c r="K4" s="101" t="s">
        <v>119</v>
      </c>
      <c r="L4" s="99"/>
    </row>
    <row r="5" spans="1:12" x14ac:dyDescent="0.2">
      <c r="A5" s="96" t="s">
        <v>120</v>
      </c>
      <c r="B5" s="97" t="s">
        <v>127</v>
      </c>
      <c r="C5" s="98"/>
      <c r="F5" s="100" t="s">
        <v>255</v>
      </c>
      <c r="G5" s="100" t="s">
        <v>390</v>
      </c>
      <c r="H5" s="100"/>
      <c r="J5" s="99">
        <v>1</v>
      </c>
      <c r="K5" s="101" t="s">
        <v>120</v>
      </c>
      <c r="L5" s="99"/>
    </row>
    <row r="6" spans="1:12" x14ac:dyDescent="0.2">
      <c r="A6" s="96" t="s">
        <v>121</v>
      </c>
      <c r="B6" s="97" t="s">
        <v>127</v>
      </c>
      <c r="C6" s="98"/>
      <c r="F6" s="100" t="s">
        <v>384</v>
      </c>
      <c r="G6" s="100" t="s">
        <v>385</v>
      </c>
      <c r="H6" s="100"/>
      <c r="J6" s="99">
        <v>1</v>
      </c>
      <c r="K6" s="101" t="s">
        <v>121</v>
      </c>
      <c r="L6" s="99"/>
    </row>
    <row r="7" spans="1:12" x14ac:dyDescent="0.2">
      <c r="A7" s="96" t="s">
        <v>122</v>
      </c>
      <c r="B7" s="97" t="s">
        <v>127</v>
      </c>
      <c r="C7" s="98"/>
      <c r="F7" s="100" t="s">
        <v>384</v>
      </c>
      <c r="G7" s="100" t="s">
        <v>386</v>
      </c>
      <c r="H7" s="100"/>
      <c r="J7" s="99">
        <v>1</v>
      </c>
      <c r="K7" s="101" t="s">
        <v>122</v>
      </c>
      <c r="L7" s="99"/>
    </row>
    <row r="8" spans="1:12" x14ac:dyDescent="0.2">
      <c r="A8" s="96" t="s">
        <v>123</v>
      </c>
      <c r="B8" s="97" t="s">
        <v>127</v>
      </c>
      <c r="C8" s="98"/>
      <c r="F8" s="100" t="s">
        <v>384</v>
      </c>
      <c r="G8" s="100" t="s">
        <v>387</v>
      </c>
      <c r="H8" s="100"/>
      <c r="J8" s="99">
        <v>2</v>
      </c>
      <c r="K8" s="101" t="s">
        <v>117</v>
      </c>
      <c r="L8" s="99"/>
    </row>
    <row r="9" spans="1:12" x14ac:dyDescent="0.2">
      <c r="A9" s="96" t="s">
        <v>124</v>
      </c>
      <c r="B9" s="97" t="s">
        <v>127</v>
      </c>
      <c r="C9" s="98"/>
      <c r="F9" s="100" t="s">
        <v>384</v>
      </c>
      <c r="G9" s="100" t="s">
        <v>396</v>
      </c>
      <c r="H9" s="100"/>
      <c r="J9" s="99">
        <v>2</v>
      </c>
      <c r="K9" s="101" t="s">
        <v>118</v>
      </c>
      <c r="L9" s="99"/>
    </row>
    <row r="10" spans="1:12" x14ac:dyDescent="0.2">
      <c r="A10" s="96" t="s">
        <v>125</v>
      </c>
      <c r="B10" s="97" t="s">
        <v>127</v>
      </c>
      <c r="C10" s="98"/>
      <c r="F10" s="100" t="s">
        <v>392</v>
      </c>
      <c r="G10" s="100" t="s">
        <v>391</v>
      </c>
      <c r="H10" s="100"/>
      <c r="J10" s="99">
        <v>2</v>
      </c>
      <c r="K10" s="101" t="s">
        <v>119</v>
      </c>
      <c r="L10" s="99"/>
    </row>
    <row r="11" spans="1:12" x14ac:dyDescent="0.2">
      <c r="A11" s="96" t="s">
        <v>126</v>
      </c>
      <c r="B11" s="97" t="s">
        <v>127</v>
      </c>
      <c r="C11" s="98"/>
      <c r="F11" s="100" t="s">
        <v>392</v>
      </c>
      <c r="G11" s="100" t="s">
        <v>393</v>
      </c>
      <c r="H11" s="100"/>
      <c r="J11" s="99">
        <v>2</v>
      </c>
      <c r="K11" s="101" t="s">
        <v>120</v>
      </c>
      <c r="L11" s="99"/>
    </row>
    <row r="12" spans="1:12" x14ac:dyDescent="0.2">
      <c r="A12" s="96" t="s">
        <v>117</v>
      </c>
      <c r="B12" s="97" t="s">
        <v>128</v>
      </c>
      <c r="C12" s="98"/>
      <c r="F12" s="100" t="s">
        <v>392</v>
      </c>
      <c r="G12" s="100" t="s">
        <v>394</v>
      </c>
      <c r="H12" s="100"/>
      <c r="J12" s="99">
        <v>2</v>
      </c>
      <c r="K12" s="101" t="s">
        <v>121</v>
      </c>
      <c r="L12" s="99"/>
    </row>
    <row r="13" spans="1:12" x14ac:dyDescent="0.2">
      <c r="A13" s="96" t="s">
        <v>118</v>
      </c>
      <c r="B13" s="97" t="s">
        <v>128</v>
      </c>
      <c r="C13" s="98"/>
      <c r="F13" s="100" t="s">
        <v>392</v>
      </c>
      <c r="G13" s="100" t="s">
        <v>395</v>
      </c>
      <c r="H13" s="100"/>
      <c r="J13" s="99">
        <v>2</v>
      </c>
      <c r="K13" s="101" t="s">
        <v>122</v>
      </c>
      <c r="L13" s="99"/>
    </row>
    <row r="14" spans="1:12" x14ac:dyDescent="0.2">
      <c r="A14" s="96" t="s">
        <v>119</v>
      </c>
      <c r="B14" s="97" t="s">
        <v>128</v>
      </c>
      <c r="C14" s="98"/>
      <c r="J14" s="99">
        <v>2</v>
      </c>
      <c r="K14" s="101" t="s">
        <v>123</v>
      </c>
      <c r="L14" s="99"/>
    </row>
    <row r="15" spans="1:12" x14ac:dyDescent="0.2">
      <c r="A15" s="96" t="s">
        <v>120</v>
      </c>
      <c r="B15" s="97" t="s">
        <v>128</v>
      </c>
      <c r="C15" s="98"/>
      <c r="J15" s="99">
        <v>3</v>
      </c>
      <c r="K15" s="101" t="s">
        <v>117</v>
      </c>
      <c r="L15" s="99"/>
    </row>
    <row r="16" spans="1:12" x14ac:dyDescent="0.2">
      <c r="A16" s="96" t="s">
        <v>121</v>
      </c>
      <c r="B16" s="97" t="s">
        <v>128</v>
      </c>
      <c r="C16" s="98"/>
      <c r="J16" s="99">
        <v>3</v>
      </c>
      <c r="K16" s="101" t="s">
        <v>118</v>
      </c>
      <c r="L16" s="99"/>
    </row>
    <row r="17" spans="1:12" x14ac:dyDescent="0.2">
      <c r="A17" s="96" t="s">
        <v>122</v>
      </c>
      <c r="B17" s="97" t="s">
        <v>128</v>
      </c>
      <c r="C17" s="98"/>
      <c r="J17" s="99">
        <v>3</v>
      </c>
      <c r="K17" s="101" t="s">
        <v>119</v>
      </c>
      <c r="L17" s="99"/>
    </row>
    <row r="18" spans="1:12" x14ac:dyDescent="0.2">
      <c r="A18" s="96" t="s">
        <v>123</v>
      </c>
      <c r="B18" s="97" t="s">
        <v>128</v>
      </c>
      <c r="C18" s="98"/>
      <c r="J18" s="99">
        <v>3</v>
      </c>
      <c r="K18" s="101" t="s">
        <v>120</v>
      </c>
      <c r="L18" s="99"/>
    </row>
    <row r="19" spans="1:12" x14ac:dyDescent="0.2">
      <c r="A19" s="96" t="s">
        <v>124</v>
      </c>
      <c r="B19" s="97" t="s">
        <v>128</v>
      </c>
      <c r="C19" s="98"/>
      <c r="J19" s="99">
        <v>3</v>
      </c>
      <c r="K19" s="101" t="s">
        <v>121</v>
      </c>
      <c r="L19" s="99"/>
    </row>
    <row r="20" spans="1:12" x14ac:dyDescent="0.2">
      <c r="A20" s="96" t="s">
        <v>125</v>
      </c>
      <c r="B20" s="97" t="s">
        <v>128</v>
      </c>
      <c r="C20" s="98"/>
      <c r="J20" s="99">
        <v>4</v>
      </c>
      <c r="K20" s="101" t="s">
        <v>117</v>
      </c>
      <c r="L20" s="99"/>
    </row>
    <row r="21" spans="1:12" x14ac:dyDescent="0.2">
      <c r="A21" s="96" t="s">
        <v>126</v>
      </c>
      <c r="B21" s="97" t="s">
        <v>128</v>
      </c>
      <c r="C21" s="98"/>
      <c r="J21" s="99">
        <v>4</v>
      </c>
      <c r="K21" s="101" t="s">
        <v>118</v>
      </c>
      <c r="L21" s="99"/>
    </row>
    <row r="22" spans="1:12" x14ac:dyDescent="0.2">
      <c r="J22" s="99">
        <v>4</v>
      </c>
      <c r="K22" s="101" t="s">
        <v>119</v>
      </c>
      <c r="L22" s="99"/>
    </row>
    <row r="23" spans="1:12" x14ac:dyDescent="0.2">
      <c r="J23" s="99">
        <v>4</v>
      </c>
      <c r="K23" s="101" t="s">
        <v>120</v>
      </c>
      <c r="L23" s="99"/>
    </row>
    <row r="24" spans="1:12" x14ac:dyDescent="0.2">
      <c r="J24" s="99">
        <v>4</v>
      </c>
      <c r="K24" s="101" t="s">
        <v>121</v>
      </c>
      <c r="L24" s="99"/>
    </row>
  </sheetData>
  <phoneticPr fontId="20" type="noConversion"/>
  <pageMargins left="0.75" right="0.75" top="1" bottom="1" header="0.4921259845" footer="0.4921259845"/>
  <headerFooter alignWithMargins="0"/>
  <ignoredErrors>
    <ignoredError sqref="B2:B21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="160" zoomScaleNormal="160" workbookViewId="0">
      <selection activeCell="H16" sqref="H16"/>
    </sheetView>
  </sheetViews>
  <sheetFormatPr defaultColWidth="11.42578125" defaultRowHeight="15" x14ac:dyDescent="0.2"/>
  <cols>
    <col min="1" max="1" width="25.7109375" style="81" customWidth="1"/>
    <col min="2" max="6" width="11.42578125" style="81"/>
    <col min="7" max="7" width="18.28515625" style="81" customWidth="1"/>
    <col min="8" max="16384" width="11.42578125" style="81"/>
  </cols>
  <sheetData>
    <row r="1" spans="1:9" ht="18" x14ac:dyDescent="0.25">
      <c r="A1" s="111" t="s">
        <v>88</v>
      </c>
      <c r="B1" s="111">
        <v>2008</v>
      </c>
      <c r="C1" s="111">
        <v>2009</v>
      </c>
      <c r="D1" s="111">
        <v>2010</v>
      </c>
      <c r="E1" s="111">
        <v>2011</v>
      </c>
      <c r="F1" s="111">
        <v>2012</v>
      </c>
      <c r="G1" s="84" t="s">
        <v>75</v>
      </c>
    </row>
    <row r="2" spans="1:9" ht="18" x14ac:dyDescent="0.25">
      <c r="A2" s="85" t="s">
        <v>72</v>
      </c>
      <c r="B2" s="86"/>
      <c r="C2" s="86"/>
      <c r="D2" s="86">
        <v>1240</v>
      </c>
      <c r="E2" s="86">
        <v>1150</v>
      </c>
      <c r="F2" s="86">
        <v>1450</v>
      </c>
      <c r="G2" s="86">
        <f>SUM(B2:F2)</f>
        <v>3840</v>
      </c>
    </row>
    <row r="3" spans="1:9" ht="18" x14ac:dyDescent="0.25">
      <c r="A3" s="85" t="s">
        <v>73</v>
      </c>
      <c r="B3" s="86">
        <v>240</v>
      </c>
      <c r="C3" s="86">
        <v>270</v>
      </c>
      <c r="D3" s="86">
        <v>190</v>
      </c>
      <c r="E3" s="86">
        <v>170</v>
      </c>
      <c r="F3" s="86">
        <v>220</v>
      </c>
      <c r="G3" s="86">
        <f>SUM(B3:F3)</f>
        <v>1090</v>
      </c>
    </row>
    <row r="4" spans="1:9" ht="18" x14ac:dyDescent="0.25">
      <c r="A4" s="85" t="s">
        <v>74</v>
      </c>
      <c r="B4" s="86"/>
      <c r="C4" s="86">
        <v>1090</v>
      </c>
      <c r="D4" s="86">
        <v>1120</v>
      </c>
      <c r="E4" s="86">
        <v>990</v>
      </c>
      <c r="F4" s="86">
        <v>1040</v>
      </c>
      <c r="G4" s="86">
        <f>SUM(B4:F4)</f>
        <v>4240</v>
      </c>
    </row>
    <row r="5" spans="1:9" ht="18.75" thickBot="1" x14ac:dyDescent="0.3">
      <c r="A5" s="85" t="s">
        <v>256</v>
      </c>
      <c r="B5" s="86">
        <v>680</v>
      </c>
      <c r="C5" s="86">
        <v>720</v>
      </c>
      <c r="D5" s="86">
        <v>670</v>
      </c>
      <c r="E5" s="86">
        <v>700</v>
      </c>
      <c r="F5" s="86">
        <v>730</v>
      </c>
      <c r="G5" s="86">
        <f>SUM(B5:F5)</f>
        <v>3500</v>
      </c>
    </row>
    <row r="6" spans="1:9" ht="18.75" thickBot="1" x14ac:dyDescent="0.3">
      <c r="A6" s="87" t="s">
        <v>87</v>
      </c>
      <c r="B6" s="88">
        <f>SUM(B2:B5)</f>
        <v>920</v>
      </c>
      <c r="C6" s="88">
        <f>SUM(C2:C5)</f>
        <v>2080</v>
      </c>
      <c r="D6" s="88">
        <f>SUM(D2:D5)</f>
        <v>3220</v>
      </c>
      <c r="E6" s="88">
        <f>SUM(E2:E5)</f>
        <v>3010</v>
      </c>
      <c r="F6" s="88">
        <f>SUM(F2:F5)</f>
        <v>3440</v>
      </c>
      <c r="G6" s="88">
        <f>SUM(B6:F6)</f>
        <v>12670</v>
      </c>
    </row>
    <row r="7" spans="1:9" ht="15.75" thickTop="1" x14ac:dyDescent="0.2">
      <c r="A7" s="82"/>
    </row>
    <row r="8" spans="1:9" ht="18" x14ac:dyDescent="0.25">
      <c r="A8" s="89" t="s">
        <v>89</v>
      </c>
      <c r="B8" s="212"/>
      <c r="C8" s="212"/>
      <c r="D8" s="212"/>
      <c r="E8" s="212"/>
      <c r="F8" s="212"/>
      <c r="G8" s="260"/>
    </row>
    <row r="9" spans="1:9" ht="18" x14ac:dyDescent="0.25">
      <c r="A9" s="89" t="s">
        <v>90</v>
      </c>
      <c r="B9" s="212"/>
      <c r="C9" s="212"/>
      <c r="D9" s="212"/>
      <c r="E9" s="212"/>
      <c r="F9" s="212"/>
      <c r="G9" s="260"/>
    </row>
    <row r="10" spans="1:9" ht="18" x14ac:dyDescent="0.25">
      <c r="A10" s="89" t="s">
        <v>91</v>
      </c>
      <c r="B10" s="212"/>
      <c r="C10" s="212"/>
      <c r="D10" s="212"/>
      <c r="E10" s="212"/>
      <c r="F10" s="212"/>
      <c r="G10" s="260"/>
      <c r="I10" s="261"/>
    </row>
    <row r="11" spans="1:9" ht="18" x14ac:dyDescent="0.25">
      <c r="A11" s="89" t="s">
        <v>92</v>
      </c>
      <c r="B11" s="213"/>
      <c r="C11" s="213"/>
      <c r="D11" s="213"/>
      <c r="E11" s="213"/>
      <c r="F11" s="213"/>
      <c r="G11" s="213"/>
    </row>
    <row r="13" spans="1:9" x14ac:dyDescent="0.2">
      <c r="A13" s="83"/>
    </row>
  </sheetData>
  <phoneticPr fontId="21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="150" zoomScaleNormal="150" workbookViewId="0">
      <selection activeCell="F14" sqref="F14"/>
    </sheetView>
  </sheetViews>
  <sheetFormatPr defaultRowHeight="12.75" x14ac:dyDescent="0.2"/>
  <cols>
    <col min="1" max="1" width="28.85546875" style="122" bestFit="1" customWidth="1"/>
    <col min="2" max="5" width="9.140625" style="122"/>
    <col min="6" max="6" width="9.140625" style="122" customWidth="1"/>
    <col min="7" max="16384" width="9.140625" style="122"/>
  </cols>
  <sheetData>
    <row r="1" spans="1:7" ht="21" customHeight="1" x14ac:dyDescent="0.2">
      <c r="A1" s="125" t="s">
        <v>172</v>
      </c>
      <c r="B1" s="124"/>
      <c r="C1" s="124"/>
    </row>
    <row r="2" spans="1:7" x14ac:dyDescent="0.2">
      <c r="G2" s="123" t="s">
        <v>380</v>
      </c>
    </row>
    <row r="3" spans="1:7" x14ac:dyDescent="0.2">
      <c r="A3" s="121" t="s">
        <v>150</v>
      </c>
      <c r="C3" s="123"/>
      <c r="D3" s="123"/>
      <c r="E3" s="123"/>
      <c r="G3" s="123" t="s">
        <v>206</v>
      </c>
    </row>
    <row r="4" spans="1:7" x14ac:dyDescent="0.2">
      <c r="A4" s="122" t="s">
        <v>151</v>
      </c>
      <c r="G4" s="164" t="s">
        <v>207</v>
      </c>
    </row>
    <row r="5" spans="1:7" x14ac:dyDescent="0.2">
      <c r="A5" s="122" t="s">
        <v>151</v>
      </c>
      <c r="G5" s="123" t="s">
        <v>208</v>
      </c>
    </row>
    <row r="6" spans="1:7" x14ac:dyDescent="0.2">
      <c r="A6" s="122" t="s">
        <v>152</v>
      </c>
      <c r="G6" s="123" t="s">
        <v>209</v>
      </c>
    </row>
    <row r="7" spans="1:7" x14ac:dyDescent="0.2">
      <c r="A7" s="122" t="s">
        <v>153</v>
      </c>
      <c r="G7" s="123" t="s">
        <v>210</v>
      </c>
    </row>
    <row r="8" spans="1:7" x14ac:dyDescent="0.2">
      <c r="A8" s="122" t="s">
        <v>154</v>
      </c>
      <c r="G8" s="123" t="s">
        <v>211</v>
      </c>
    </row>
    <row r="9" spans="1:7" x14ac:dyDescent="0.2">
      <c r="A9" s="122" t="s">
        <v>155</v>
      </c>
      <c r="G9" s="123" t="s">
        <v>212</v>
      </c>
    </row>
    <row r="10" spans="1:7" x14ac:dyDescent="0.2">
      <c r="A10" s="122" t="s">
        <v>156</v>
      </c>
      <c r="G10" s="123" t="s">
        <v>213</v>
      </c>
    </row>
    <row r="11" spans="1:7" x14ac:dyDescent="0.2">
      <c r="A11" s="122" t="s">
        <v>157</v>
      </c>
      <c r="G11" s="123" t="s">
        <v>214</v>
      </c>
    </row>
    <row r="12" spans="1:7" x14ac:dyDescent="0.2">
      <c r="A12" s="122" t="s">
        <v>158</v>
      </c>
      <c r="G12" s="123" t="s">
        <v>215</v>
      </c>
    </row>
    <row r="15" spans="1:7" x14ac:dyDescent="0.2">
      <c r="A15" s="121" t="s">
        <v>159</v>
      </c>
    </row>
    <row r="16" spans="1:7" x14ac:dyDescent="0.2">
      <c r="A16" s="122" t="s">
        <v>160</v>
      </c>
    </row>
    <row r="17" spans="1:1" x14ac:dyDescent="0.2">
      <c r="A17" s="122" t="s">
        <v>161</v>
      </c>
    </row>
    <row r="18" spans="1:1" x14ac:dyDescent="0.2">
      <c r="A18" s="122" t="s">
        <v>162</v>
      </c>
    </row>
    <row r="19" spans="1:1" x14ac:dyDescent="0.2">
      <c r="A19" s="122" t="s">
        <v>163</v>
      </c>
    </row>
    <row r="20" spans="1:1" x14ac:dyDescent="0.2">
      <c r="A20" s="122" t="s">
        <v>164</v>
      </c>
    </row>
    <row r="21" spans="1:1" x14ac:dyDescent="0.2">
      <c r="A21" s="122" t="s">
        <v>165</v>
      </c>
    </row>
    <row r="22" spans="1:1" x14ac:dyDescent="0.2">
      <c r="A22" s="122" t="s">
        <v>166</v>
      </c>
    </row>
    <row r="23" spans="1:1" x14ac:dyDescent="0.2">
      <c r="A23" s="122" t="s">
        <v>167</v>
      </c>
    </row>
    <row r="24" spans="1:1" x14ac:dyDescent="0.2">
      <c r="A24" s="122" t="s">
        <v>168</v>
      </c>
    </row>
    <row r="25" spans="1:1" x14ac:dyDescent="0.2">
      <c r="A25" s="122" t="s">
        <v>169</v>
      </c>
    </row>
    <row r="26" spans="1:1" x14ac:dyDescent="0.2">
      <c r="A26" s="122" t="s">
        <v>170</v>
      </c>
    </row>
    <row r="27" spans="1:1" x14ac:dyDescent="0.2">
      <c r="A27" s="122" t="s">
        <v>171</v>
      </c>
    </row>
  </sheetData>
  <phoneticPr fontId="31" type="noConversion"/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1"/>
  <sheetViews>
    <sheetView zoomScale="150" zoomScaleNormal="150" workbookViewId="0">
      <selection activeCell="A2" sqref="A2:A11"/>
    </sheetView>
  </sheetViews>
  <sheetFormatPr defaultRowHeight="12.75" x14ac:dyDescent="0.2"/>
  <cols>
    <col min="1" max="1" width="31.85546875" bestFit="1" customWidth="1"/>
    <col min="4" max="4" width="10.7109375" customWidth="1"/>
    <col min="5" max="5" width="15.140625" bestFit="1" customWidth="1"/>
  </cols>
  <sheetData>
    <row r="1" spans="1:5" x14ac:dyDescent="0.2">
      <c r="A1" s="14"/>
      <c r="B1" s="14" t="s">
        <v>279</v>
      </c>
      <c r="C1" s="14" t="s">
        <v>187</v>
      </c>
      <c r="D1" s="14" t="s">
        <v>280</v>
      </c>
      <c r="E1" s="14" t="s">
        <v>188</v>
      </c>
    </row>
    <row r="2" spans="1:5" x14ac:dyDescent="0.2">
      <c r="A2" s="226" t="s">
        <v>269</v>
      </c>
      <c r="B2" s="14" t="s">
        <v>405</v>
      </c>
      <c r="C2" s="14" t="s">
        <v>216</v>
      </c>
      <c r="D2" s="258" t="s">
        <v>191</v>
      </c>
      <c r="E2" s="258">
        <v>33221</v>
      </c>
    </row>
    <row r="3" spans="1:5" x14ac:dyDescent="0.2">
      <c r="A3" s="226" t="s">
        <v>270</v>
      </c>
      <c r="B3" s="14" t="s">
        <v>406</v>
      </c>
      <c r="C3" s="14" t="s">
        <v>410</v>
      </c>
      <c r="D3" s="258" t="s">
        <v>411</v>
      </c>
      <c r="E3" s="258">
        <v>29237</v>
      </c>
    </row>
    <row r="4" spans="1:5" x14ac:dyDescent="0.2">
      <c r="A4" s="226" t="s">
        <v>271</v>
      </c>
      <c r="B4" s="14" t="s">
        <v>407</v>
      </c>
      <c r="C4" s="14" t="s">
        <v>217</v>
      </c>
      <c r="D4" s="258" t="s">
        <v>412</v>
      </c>
      <c r="E4" s="258">
        <v>21952</v>
      </c>
    </row>
    <row r="5" spans="1:5" x14ac:dyDescent="0.2">
      <c r="A5" s="226" t="s">
        <v>272</v>
      </c>
      <c r="B5" s="14"/>
      <c r="C5" s="14" t="s">
        <v>413</v>
      </c>
      <c r="D5" s="258" t="s">
        <v>414</v>
      </c>
      <c r="E5" s="258">
        <v>25770</v>
      </c>
    </row>
    <row r="6" spans="1:5" x14ac:dyDescent="0.2">
      <c r="A6" s="226" t="s">
        <v>273</v>
      </c>
      <c r="B6" s="14"/>
      <c r="C6" s="14" t="s">
        <v>216</v>
      </c>
      <c r="D6" s="258" t="s">
        <v>415</v>
      </c>
      <c r="E6" s="258">
        <v>13829</v>
      </c>
    </row>
    <row r="7" spans="1:5" x14ac:dyDescent="0.2">
      <c r="A7" s="226" t="s">
        <v>274</v>
      </c>
      <c r="B7" s="14" t="s">
        <v>408</v>
      </c>
      <c r="C7" s="14" t="s">
        <v>416</v>
      </c>
      <c r="D7" s="258" t="s">
        <v>417</v>
      </c>
      <c r="E7" s="258">
        <v>31221</v>
      </c>
    </row>
    <row r="8" spans="1:5" x14ac:dyDescent="0.2">
      <c r="A8" s="226" t="s">
        <v>275</v>
      </c>
      <c r="B8" s="14"/>
      <c r="C8" s="14" t="s">
        <v>418</v>
      </c>
      <c r="D8" s="258" t="s">
        <v>419</v>
      </c>
      <c r="E8" s="258">
        <v>34664</v>
      </c>
    </row>
    <row r="9" spans="1:5" x14ac:dyDescent="0.2">
      <c r="A9" s="226" t="s">
        <v>276</v>
      </c>
      <c r="B9" s="14" t="s">
        <v>406</v>
      </c>
      <c r="C9" s="14" t="s">
        <v>420</v>
      </c>
      <c r="D9" s="258" t="s">
        <v>421</v>
      </c>
      <c r="E9" s="258">
        <v>25492</v>
      </c>
    </row>
    <row r="10" spans="1:5" x14ac:dyDescent="0.2">
      <c r="A10" s="226" t="s">
        <v>277</v>
      </c>
      <c r="B10" s="14"/>
      <c r="C10" s="14" t="s">
        <v>422</v>
      </c>
      <c r="D10" s="258" t="s">
        <v>423</v>
      </c>
      <c r="E10" s="258">
        <v>34768</v>
      </c>
    </row>
    <row r="11" spans="1:5" x14ac:dyDescent="0.2">
      <c r="A11" s="226" t="s">
        <v>278</v>
      </c>
      <c r="B11" s="14" t="s">
        <v>409</v>
      </c>
      <c r="C11" s="14" t="s">
        <v>100</v>
      </c>
      <c r="D11" s="258" t="s">
        <v>424</v>
      </c>
      <c r="E11" s="258">
        <v>18567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zoomScale="150" zoomScaleNormal="150" workbookViewId="0">
      <selection activeCell="A10" sqref="A10:C10"/>
    </sheetView>
  </sheetViews>
  <sheetFormatPr defaultRowHeight="12.75" x14ac:dyDescent="0.2"/>
  <cols>
    <col min="1" max="1" width="25.28515625" bestFit="1" customWidth="1"/>
    <col min="2" max="3" width="33.5703125" bestFit="1" customWidth="1"/>
    <col min="5" max="5" width="20.140625" bestFit="1" customWidth="1"/>
    <col min="6" max="6" width="33.5703125" bestFit="1" customWidth="1"/>
  </cols>
  <sheetData>
    <row r="1" spans="1:4" ht="18.75" thickBot="1" x14ac:dyDescent="0.3">
      <c r="A1" s="228" t="s">
        <v>257</v>
      </c>
      <c r="B1" s="135" t="s">
        <v>258</v>
      </c>
      <c r="C1" s="228" t="s">
        <v>259</v>
      </c>
      <c r="D1" s="51"/>
    </row>
    <row r="2" spans="1:4" ht="18" x14ac:dyDescent="0.25">
      <c r="A2" s="55">
        <v>10</v>
      </c>
      <c r="B2" s="55">
        <v>10</v>
      </c>
      <c r="C2" s="55">
        <v>10</v>
      </c>
      <c r="D2" s="51"/>
    </row>
    <row r="3" spans="1:4" ht="18" x14ac:dyDescent="0.25">
      <c r="A3" s="55">
        <v>20</v>
      </c>
      <c r="B3" s="55">
        <v>20</v>
      </c>
      <c r="C3" s="55">
        <v>20</v>
      </c>
      <c r="D3" s="51"/>
    </row>
    <row r="4" spans="1:4" ht="18" x14ac:dyDescent="0.25">
      <c r="A4" s="14"/>
      <c r="B4" s="14"/>
      <c r="C4" s="14"/>
      <c r="D4" s="51"/>
    </row>
    <row r="5" spans="1:4" ht="18" x14ac:dyDescent="0.25">
      <c r="A5" s="55" t="s">
        <v>284</v>
      </c>
      <c r="B5" s="55" t="s">
        <v>284</v>
      </c>
      <c r="C5" s="55" t="s">
        <v>284</v>
      </c>
      <c r="D5" s="51"/>
    </row>
    <row r="6" spans="1:4" ht="18" x14ac:dyDescent="0.25">
      <c r="A6" s="55" t="s">
        <v>72</v>
      </c>
      <c r="B6" s="55" t="s">
        <v>72</v>
      </c>
      <c r="C6" s="55" t="s">
        <v>72</v>
      </c>
      <c r="D6" s="51"/>
    </row>
    <row r="7" spans="1:4" ht="18" x14ac:dyDescent="0.25">
      <c r="A7" s="14"/>
      <c r="B7" s="14"/>
      <c r="C7" s="14"/>
      <c r="D7" s="51"/>
    </row>
    <row r="8" spans="1:4" ht="18" x14ac:dyDescent="0.25">
      <c r="A8" s="55" t="e">
        <f>+A2/0</f>
        <v>#DIV/0!</v>
      </c>
      <c r="B8" s="55" t="e">
        <f>+B2/0</f>
        <v>#DIV/0!</v>
      </c>
      <c r="C8" s="55" t="e">
        <f>+C2/0</f>
        <v>#DIV/0!</v>
      </c>
      <c r="D8" s="51"/>
    </row>
    <row r="9" spans="1:4" ht="18" x14ac:dyDescent="0.25">
      <c r="A9" s="55" t="e">
        <f>+A3+A5</f>
        <v>#VALUE!</v>
      </c>
      <c r="B9" s="55" t="e">
        <f>+B3+B5</f>
        <v>#VALUE!</v>
      </c>
      <c r="C9" s="55" t="e">
        <f>+C3+C5</f>
        <v>#VALUE!</v>
      </c>
      <c r="D9" s="51"/>
    </row>
    <row r="10" spans="1:4" ht="18.75" thickBot="1" x14ac:dyDescent="0.3">
      <c r="A10" s="135"/>
      <c r="B10" s="135"/>
      <c r="C10" s="135"/>
      <c r="D10" s="51"/>
    </row>
    <row r="11" spans="1:4" ht="18" x14ac:dyDescent="0.25">
      <c r="A11" s="51"/>
      <c r="B11" s="51"/>
      <c r="C11" s="51"/>
      <c r="D11" s="51"/>
    </row>
    <row r="12" spans="1:4" ht="18" x14ac:dyDescent="0.25">
      <c r="A12" s="51"/>
      <c r="B12" s="51"/>
      <c r="C12" s="51"/>
      <c r="D12" s="51"/>
    </row>
    <row r="13" spans="1:4" ht="18" x14ac:dyDescent="0.25">
      <c r="A13" s="51"/>
      <c r="B13" s="51"/>
      <c r="C13" s="51"/>
      <c r="D13" s="51"/>
    </row>
    <row r="14" spans="1:4" ht="18.75" thickBot="1" x14ac:dyDescent="0.3">
      <c r="A14" s="51"/>
      <c r="B14" s="240" t="s">
        <v>137</v>
      </c>
      <c r="C14" s="135" t="s">
        <v>257</v>
      </c>
      <c r="D14" s="51"/>
    </row>
    <row r="15" spans="1:4" ht="18.75" thickBot="1" x14ac:dyDescent="0.3">
      <c r="A15" s="51"/>
      <c r="B15" s="241" t="s">
        <v>138</v>
      </c>
      <c r="C15" s="135" t="s">
        <v>258</v>
      </c>
      <c r="D15" s="51"/>
    </row>
    <row r="16" spans="1:4" ht="18.75" thickBot="1" x14ac:dyDescent="0.3">
      <c r="A16" s="51"/>
      <c r="B16" s="240" t="s">
        <v>260</v>
      </c>
      <c r="C16" s="135" t="s">
        <v>259</v>
      </c>
      <c r="D16" s="51"/>
    </row>
    <row r="17" spans="1:4" ht="18" x14ac:dyDescent="0.25">
      <c r="A17" s="51"/>
      <c r="B17" s="51"/>
      <c r="C17" s="51"/>
      <c r="D17" s="51"/>
    </row>
    <row r="18" spans="1:4" ht="18" x14ac:dyDescent="0.25">
      <c r="A18" s="51"/>
      <c r="B18" s="51"/>
      <c r="C18" s="51"/>
      <c r="D18" s="51"/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19"/>
  <sheetViews>
    <sheetView zoomScale="160" zoomScaleNormal="160" workbookViewId="0">
      <selection activeCell="F15" sqref="F15"/>
    </sheetView>
  </sheetViews>
  <sheetFormatPr defaultRowHeight="12.75" x14ac:dyDescent="0.2"/>
  <cols>
    <col min="1" max="1" width="14.42578125" customWidth="1"/>
    <col min="2" max="2" width="16.5703125" bestFit="1" customWidth="1"/>
    <col min="3" max="3" width="14.140625" customWidth="1"/>
    <col min="4" max="4" width="6.42578125" customWidth="1"/>
    <col min="5" max="5" width="20.140625" bestFit="1" customWidth="1"/>
    <col min="6" max="6" width="33.42578125" bestFit="1" customWidth="1"/>
    <col min="7" max="7" width="14.7109375" bestFit="1" customWidth="1"/>
  </cols>
  <sheetData>
    <row r="1" spans="1:3" ht="18" x14ac:dyDescent="0.25">
      <c r="A1" s="105" t="s">
        <v>93</v>
      </c>
      <c r="B1" s="136" t="s">
        <v>140</v>
      </c>
      <c r="C1" s="106" t="s">
        <v>139</v>
      </c>
    </row>
    <row r="2" spans="1:3" ht="18" x14ac:dyDescent="0.25">
      <c r="A2" s="107" t="s">
        <v>95</v>
      </c>
      <c r="B2" s="55">
        <v>75</v>
      </c>
      <c r="C2" s="215" t="s">
        <v>261</v>
      </c>
    </row>
    <row r="3" spans="1:3" ht="18" x14ac:dyDescent="0.25">
      <c r="A3" s="107" t="s">
        <v>134</v>
      </c>
      <c r="B3" s="55">
        <v>15</v>
      </c>
      <c r="C3" s="215"/>
    </row>
    <row r="4" spans="1:3" ht="18" x14ac:dyDescent="0.25">
      <c r="A4" s="107" t="s">
        <v>41</v>
      </c>
      <c r="B4" s="55">
        <v>62</v>
      </c>
      <c r="C4" s="215"/>
    </row>
    <row r="5" spans="1:3" ht="18" x14ac:dyDescent="0.25">
      <c r="A5" s="107" t="s">
        <v>96</v>
      </c>
      <c r="B5" s="55">
        <v>31</v>
      </c>
      <c r="C5" s="215"/>
    </row>
    <row r="6" spans="1:3" ht="18" x14ac:dyDescent="0.25">
      <c r="A6" s="107" t="s">
        <v>135</v>
      </c>
      <c r="B6" s="55"/>
      <c r="C6" s="215"/>
    </row>
    <row r="7" spans="1:3" ht="18" x14ac:dyDescent="0.25">
      <c r="A7" s="107" t="s">
        <v>97</v>
      </c>
      <c r="B7" s="55">
        <v>24</v>
      </c>
      <c r="C7" s="215"/>
    </row>
    <row r="8" spans="1:3" ht="18" x14ac:dyDescent="0.25">
      <c r="A8" s="107" t="s">
        <v>98</v>
      </c>
      <c r="B8" s="55">
        <v>56</v>
      </c>
      <c r="C8" s="215"/>
    </row>
    <row r="9" spans="1:3" ht="18" x14ac:dyDescent="0.25">
      <c r="A9" s="107" t="s">
        <v>101</v>
      </c>
      <c r="B9" s="55"/>
      <c r="C9" s="215"/>
    </row>
    <row r="10" spans="1:3" ht="18" x14ac:dyDescent="0.25">
      <c r="A10" s="107" t="s">
        <v>100</v>
      </c>
      <c r="B10" s="55">
        <v>89</v>
      </c>
      <c r="C10" s="215" t="s">
        <v>261</v>
      </c>
    </row>
    <row r="11" spans="1:3" ht="18" x14ac:dyDescent="0.25">
      <c r="A11" s="107" t="s">
        <v>99</v>
      </c>
      <c r="B11" s="55">
        <v>100</v>
      </c>
      <c r="C11" s="215" t="s">
        <v>261</v>
      </c>
    </row>
    <row r="12" spans="1:3" ht="18" x14ac:dyDescent="0.25">
      <c r="A12" s="107" t="s">
        <v>136</v>
      </c>
      <c r="B12" s="55"/>
      <c r="C12" s="215"/>
    </row>
    <row r="13" spans="1:3" ht="18" x14ac:dyDescent="0.25">
      <c r="A13" s="107" t="s">
        <v>103</v>
      </c>
      <c r="B13" s="55"/>
      <c r="C13" s="215"/>
    </row>
    <row r="14" spans="1:3" ht="18" x14ac:dyDescent="0.25">
      <c r="A14" s="107" t="s">
        <v>104</v>
      </c>
      <c r="B14" s="55"/>
      <c r="C14" s="215"/>
    </row>
    <row r="15" spans="1:3" ht="18.75" thickBot="1" x14ac:dyDescent="0.3">
      <c r="A15" s="108" t="s">
        <v>40</v>
      </c>
      <c r="B15" s="109">
        <v>99</v>
      </c>
      <c r="C15" s="215" t="s">
        <v>261</v>
      </c>
    </row>
    <row r="16" spans="1:3" ht="18.75" thickBot="1" x14ac:dyDescent="0.3">
      <c r="A16" s="110"/>
      <c r="B16" s="110"/>
      <c r="C16" s="110"/>
    </row>
    <row r="17" spans="1:3" ht="18.75" customHeight="1" thickBot="1" x14ac:dyDescent="0.3">
      <c r="A17" s="227" t="s">
        <v>281</v>
      </c>
      <c r="C17" s="110"/>
    </row>
    <row r="18" spans="1:3" ht="18.75" thickBot="1" x14ac:dyDescent="0.3">
      <c r="A18" s="227" t="s">
        <v>282</v>
      </c>
      <c r="C18" s="110"/>
    </row>
    <row r="19" spans="1:3" ht="18.75" thickBot="1" x14ac:dyDescent="0.3">
      <c r="A19" s="227" t="s">
        <v>283</v>
      </c>
      <c r="C19" s="110"/>
    </row>
  </sheetData>
  <phoneticPr fontId="20" type="noConversion"/>
  <pageMargins left="0.75" right="0.75" top="1" bottom="1" header="0.4921259845" footer="0.492125984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zoomScale="150" workbookViewId="0">
      <selection activeCell="C3" sqref="C3:D14"/>
    </sheetView>
  </sheetViews>
  <sheetFormatPr defaultRowHeight="12.75" x14ac:dyDescent="0.2"/>
  <cols>
    <col min="1" max="1" width="10.42578125" bestFit="1" customWidth="1"/>
    <col min="2" max="2" width="16.42578125" bestFit="1" customWidth="1"/>
    <col min="3" max="3" width="13.140625" customWidth="1"/>
    <col min="4" max="4" width="11.7109375" customWidth="1"/>
    <col min="5" max="5" width="3.5703125" customWidth="1"/>
    <col min="10" max="10" width="15.28515625" customWidth="1"/>
  </cols>
  <sheetData>
    <row r="2" spans="1:10" ht="18" x14ac:dyDescent="0.25">
      <c r="A2" s="231" t="s">
        <v>93</v>
      </c>
      <c r="B2" s="231" t="s">
        <v>105</v>
      </c>
      <c r="C2" s="231" t="s">
        <v>106</v>
      </c>
      <c r="D2" s="231" t="s">
        <v>378</v>
      </c>
      <c r="F2" s="231">
        <v>75</v>
      </c>
      <c r="H2" s="231">
        <v>5</v>
      </c>
    </row>
    <row r="3" spans="1:10" ht="18.75" thickBot="1" x14ac:dyDescent="0.3">
      <c r="A3" s="232" t="s">
        <v>101</v>
      </c>
      <c r="B3" s="55">
        <v>57</v>
      </c>
      <c r="C3" s="232"/>
      <c r="D3" s="55"/>
    </row>
    <row r="4" spans="1:10" ht="18" x14ac:dyDescent="0.25">
      <c r="A4" s="232" t="s">
        <v>95</v>
      </c>
      <c r="B4" s="55">
        <v>75</v>
      </c>
      <c r="C4" s="232"/>
      <c r="D4" s="55"/>
      <c r="F4" s="316" t="s">
        <v>379</v>
      </c>
      <c r="G4" s="317"/>
      <c r="H4" s="317"/>
      <c r="I4" s="317"/>
      <c r="J4" s="318"/>
    </row>
    <row r="5" spans="1:10" ht="18" x14ac:dyDescent="0.25">
      <c r="A5" s="232" t="s">
        <v>98</v>
      </c>
      <c r="B5" s="55">
        <v>56</v>
      </c>
      <c r="C5" s="232"/>
      <c r="D5" s="55"/>
      <c r="F5" s="319"/>
      <c r="G5" s="320"/>
      <c r="H5" s="320"/>
      <c r="I5" s="320"/>
      <c r="J5" s="321"/>
    </row>
    <row r="6" spans="1:10" ht="18" x14ac:dyDescent="0.25">
      <c r="A6" s="232" t="s">
        <v>40</v>
      </c>
      <c r="B6" s="55">
        <v>99</v>
      </c>
      <c r="C6" s="232"/>
      <c r="D6" s="55"/>
      <c r="F6" s="319"/>
      <c r="G6" s="320"/>
      <c r="H6" s="320"/>
      <c r="I6" s="320"/>
      <c r="J6" s="321"/>
    </row>
    <row r="7" spans="1:10" ht="18" x14ac:dyDescent="0.25">
      <c r="A7" s="232" t="s">
        <v>100</v>
      </c>
      <c r="B7" s="55">
        <v>89</v>
      </c>
      <c r="C7" s="232"/>
      <c r="D7" s="55"/>
      <c r="F7" s="319"/>
      <c r="G7" s="320"/>
      <c r="H7" s="320"/>
      <c r="I7" s="320"/>
      <c r="J7" s="321"/>
    </row>
    <row r="8" spans="1:10" ht="18.75" thickBot="1" x14ac:dyDescent="0.3">
      <c r="A8" s="232" t="s">
        <v>103</v>
      </c>
      <c r="B8" s="55">
        <v>56</v>
      </c>
      <c r="C8" s="232"/>
      <c r="D8" s="55"/>
      <c r="F8" s="322"/>
      <c r="G8" s="323"/>
      <c r="H8" s="323"/>
      <c r="I8" s="323"/>
      <c r="J8" s="324"/>
    </row>
    <row r="9" spans="1:10" ht="18" x14ac:dyDescent="0.25">
      <c r="A9" s="232" t="s">
        <v>99</v>
      </c>
      <c r="B9" s="55">
        <v>100</v>
      </c>
      <c r="C9" s="232"/>
      <c r="D9" s="55"/>
    </row>
    <row r="10" spans="1:10" ht="18" x14ac:dyDescent="0.25">
      <c r="A10" s="232" t="s">
        <v>104</v>
      </c>
      <c r="B10" s="55">
        <v>78</v>
      </c>
      <c r="C10" s="232"/>
      <c r="D10" s="55"/>
    </row>
    <row r="11" spans="1:10" ht="18" x14ac:dyDescent="0.25">
      <c r="A11" s="232" t="s">
        <v>96</v>
      </c>
      <c r="B11" s="55">
        <v>87</v>
      </c>
      <c r="C11" s="232"/>
      <c r="D11" s="55"/>
      <c r="F11" s="246" t="s">
        <v>398</v>
      </c>
      <c r="G11" s="246"/>
      <c r="H11" s="246"/>
      <c r="I11" s="246"/>
      <c r="J11" s="246"/>
    </row>
    <row r="12" spans="1:10" ht="18" x14ac:dyDescent="0.25">
      <c r="A12" s="232" t="s">
        <v>41</v>
      </c>
      <c r="B12" s="55">
        <v>62</v>
      </c>
      <c r="C12" s="232"/>
      <c r="D12" s="55"/>
    </row>
    <row r="13" spans="1:10" ht="18" x14ac:dyDescent="0.25">
      <c r="A13" s="232" t="s">
        <v>97</v>
      </c>
      <c r="B13" s="55">
        <v>24</v>
      </c>
      <c r="C13" s="232"/>
      <c r="D13" s="55"/>
    </row>
    <row r="14" spans="1:10" ht="18" x14ac:dyDescent="0.25">
      <c r="A14" s="232" t="s">
        <v>102</v>
      </c>
      <c r="B14" s="55">
        <v>100</v>
      </c>
      <c r="C14" s="232"/>
      <c r="D14" s="55"/>
    </row>
  </sheetData>
  <mergeCells count="1">
    <mergeCell ref="F4:J8"/>
  </mergeCells>
  <phoneticPr fontId="20" type="noConversion"/>
  <pageMargins left="0.75" right="0.75" top="1" bottom="1" header="0.4921259845" footer="0.4921259845"/>
  <pageSetup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K23"/>
  <sheetViews>
    <sheetView zoomScale="150" workbookViewId="0">
      <selection activeCell="D21" sqref="D21"/>
    </sheetView>
  </sheetViews>
  <sheetFormatPr defaultRowHeight="12.75" x14ac:dyDescent="0.2"/>
  <cols>
    <col min="1" max="1" width="3.140625" customWidth="1"/>
    <col min="2" max="2" width="13.28515625" customWidth="1"/>
    <col min="3" max="3" width="5.5703125" customWidth="1"/>
    <col min="4" max="6" width="11.140625" customWidth="1"/>
    <col min="7" max="7" width="11.42578125" customWidth="1"/>
  </cols>
  <sheetData>
    <row r="3" spans="2:11" ht="27" customHeight="1" x14ac:dyDescent="0.2">
      <c r="D3" s="17">
        <v>1998</v>
      </c>
      <c r="E3" s="17">
        <v>1999</v>
      </c>
      <c r="F3" s="17">
        <v>2000</v>
      </c>
    </row>
    <row r="5" spans="2:11" ht="24.75" hidden="1" customHeight="1" x14ac:dyDescent="0.4">
      <c r="B5" s="18" t="s">
        <v>42</v>
      </c>
      <c r="D5" s="19">
        <v>1100000</v>
      </c>
      <c r="E5" s="19">
        <v>1200000</v>
      </c>
      <c r="F5" s="19">
        <v>1300000</v>
      </c>
    </row>
    <row r="6" spans="2:11" hidden="1" x14ac:dyDescent="0.2">
      <c r="H6" s="325" t="s">
        <v>399</v>
      </c>
      <c r="I6" s="326"/>
      <c r="J6" s="326"/>
      <c r="K6" s="326"/>
    </row>
    <row r="7" spans="2:11" hidden="1" x14ac:dyDescent="0.2">
      <c r="H7" s="326"/>
      <c r="I7" s="326"/>
      <c r="J7" s="326"/>
      <c r="K7" s="326"/>
    </row>
    <row r="8" spans="2:11" ht="19.5" hidden="1" x14ac:dyDescent="0.4">
      <c r="B8" s="20" t="s">
        <v>43</v>
      </c>
      <c r="D8" s="15" t="s">
        <v>50</v>
      </c>
      <c r="E8" s="15" t="s">
        <v>51</v>
      </c>
      <c r="F8" s="15" t="s">
        <v>52</v>
      </c>
      <c r="H8" s="326"/>
      <c r="I8" s="326"/>
      <c r="J8" s="326"/>
      <c r="K8" s="326"/>
    </row>
    <row r="9" spans="2:11" hidden="1" x14ac:dyDescent="0.2">
      <c r="H9" s="326"/>
      <c r="I9" s="326"/>
      <c r="J9" s="326"/>
      <c r="K9" s="326"/>
    </row>
    <row r="10" spans="2:11" hidden="1" x14ac:dyDescent="0.2">
      <c r="B10" s="327" t="s">
        <v>44</v>
      </c>
      <c r="C10" s="327"/>
      <c r="D10" s="14">
        <v>350000</v>
      </c>
      <c r="E10" s="14">
        <v>450000</v>
      </c>
      <c r="F10" s="14">
        <v>500000</v>
      </c>
      <c r="H10" s="326"/>
      <c r="I10" s="326"/>
      <c r="J10" s="326"/>
      <c r="K10" s="326"/>
    </row>
    <row r="11" spans="2:11" hidden="1" x14ac:dyDescent="0.2">
      <c r="B11" s="327" t="s">
        <v>45</v>
      </c>
      <c r="C11" s="327"/>
      <c r="D11" s="14">
        <v>200000</v>
      </c>
      <c r="E11" s="14">
        <v>250000</v>
      </c>
      <c r="F11" s="14">
        <v>300000</v>
      </c>
      <c r="H11" s="326"/>
      <c r="I11" s="326"/>
      <c r="J11" s="326"/>
      <c r="K11" s="326"/>
    </row>
    <row r="12" spans="2:11" hidden="1" x14ac:dyDescent="0.2">
      <c r="B12" s="327" t="s">
        <v>46</v>
      </c>
      <c r="C12" s="327"/>
      <c r="D12" s="14">
        <v>50000</v>
      </c>
      <c r="E12" s="14">
        <v>60000</v>
      </c>
      <c r="F12" s="14">
        <v>80000</v>
      </c>
      <c r="H12" s="326"/>
      <c r="I12" s="326"/>
      <c r="J12" s="326"/>
      <c r="K12" s="326"/>
    </row>
    <row r="13" spans="2:11" hidden="1" x14ac:dyDescent="0.2">
      <c r="B13" s="327" t="s">
        <v>47</v>
      </c>
      <c r="C13" s="327"/>
      <c r="D13" s="14">
        <v>500000</v>
      </c>
      <c r="E13" s="14">
        <v>200000</v>
      </c>
      <c r="F13" s="14">
        <v>150000</v>
      </c>
      <c r="H13" s="326"/>
      <c r="I13" s="326"/>
      <c r="J13" s="326"/>
      <c r="K13" s="326"/>
    </row>
    <row r="14" spans="2:11" ht="13.5" hidden="1" thickBot="1" x14ac:dyDescent="0.25">
      <c r="B14" s="328" t="s">
        <v>48</v>
      </c>
      <c r="C14" s="328"/>
      <c r="D14" s="16">
        <v>75000</v>
      </c>
      <c r="E14" s="16">
        <v>70000</v>
      </c>
      <c r="F14" s="16">
        <v>30000</v>
      </c>
      <c r="H14" s="326"/>
      <c r="I14" s="326"/>
      <c r="J14" s="326"/>
      <c r="K14" s="326"/>
    </row>
    <row r="15" spans="2:11" ht="17.25" hidden="1" customHeight="1" thickTop="1" x14ac:dyDescent="0.2">
      <c r="B15" s="329" t="s">
        <v>39</v>
      </c>
      <c r="C15" s="329"/>
      <c r="D15" s="21">
        <f>SUM(D10:D14)</f>
        <v>1175000</v>
      </c>
      <c r="E15" s="21">
        <f>SUM(E10:E14)</f>
        <v>1030000</v>
      </c>
      <c r="F15" s="21">
        <f>SUM(F10:F14)</f>
        <v>1060000</v>
      </c>
      <c r="H15" s="326"/>
      <c r="I15" s="326"/>
      <c r="J15" s="326"/>
      <c r="K15" s="326"/>
    </row>
    <row r="16" spans="2:11" ht="12" customHeight="1" x14ac:dyDescent="0.2">
      <c r="H16" s="326"/>
      <c r="I16" s="326"/>
      <c r="J16" s="326"/>
      <c r="K16" s="326"/>
    </row>
    <row r="18" spans="2:7" x14ac:dyDescent="0.2">
      <c r="B18" s="252" t="s">
        <v>400</v>
      </c>
      <c r="C18" s="22"/>
      <c r="D18" s="248">
        <f>D5-D15</f>
        <v>-75000</v>
      </c>
      <c r="E18" s="248">
        <f>E5-E15</f>
        <v>170000</v>
      </c>
      <c r="F18" s="248">
        <f>F5-F15</f>
        <v>240000</v>
      </c>
      <c r="G18" s="248">
        <v>-5378.45</v>
      </c>
    </row>
    <row r="19" spans="2:7" x14ac:dyDescent="0.2">
      <c r="D19" s="249"/>
      <c r="E19" s="249"/>
      <c r="F19" s="249"/>
    </row>
    <row r="20" spans="2:7" x14ac:dyDescent="0.2">
      <c r="B20" t="s">
        <v>85</v>
      </c>
      <c r="C20" s="247">
        <v>0.19</v>
      </c>
      <c r="D20" s="249"/>
      <c r="E20" s="249"/>
      <c r="F20" s="249"/>
    </row>
    <row r="21" spans="2:7" x14ac:dyDescent="0.2">
      <c r="B21" s="327" t="s">
        <v>86</v>
      </c>
      <c r="C21" s="327"/>
      <c r="D21" s="250"/>
      <c r="E21" s="250"/>
      <c r="F21" s="250"/>
      <c r="G21" s="250"/>
    </row>
    <row r="22" spans="2:7" x14ac:dyDescent="0.2">
      <c r="D22" s="249"/>
      <c r="E22" s="249"/>
      <c r="F22" s="249"/>
    </row>
    <row r="23" spans="2:7" x14ac:dyDescent="0.2">
      <c r="B23" s="327" t="s">
        <v>49</v>
      </c>
      <c r="C23" s="327"/>
      <c r="D23" s="251">
        <f>D18-D21</f>
        <v>-75000</v>
      </c>
      <c r="E23" s="251">
        <f>E18-E21</f>
        <v>170000</v>
      </c>
      <c r="F23" s="251">
        <f>F18-F21</f>
        <v>240000</v>
      </c>
      <c r="G23" s="251">
        <f>G18-G21</f>
        <v>-5378.45</v>
      </c>
    </row>
  </sheetData>
  <mergeCells count="9">
    <mergeCell ref="H6:K16"/>
    <mergeCell ref="B21:C21"/>
    <mergeCell ref="B23:C23"/>
    <mergeCell ref="B10:C10"/>
    <mergeCell ref="B11:C11"/>
    <mergeCell ref="B12:C12"/>
    <mergeCell ref="B13:C13"/>
    <mergeCell ref="B14:C14"/>
    <mergeCell ref="B15:C15"/>
  </mergeCells>
  <phoneticPr fontId="0" type="noConversion"/>
  <pageMargins left="0.75" right="0.75" top="1" bottom="1" header="0.4921259845" footer="0.4921259845"/>
  <pageSetup paperSize="9" orientation="portrait" horizontalDpi="4294967293" verticalDpi="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zoomScale="150" workbookViewId="0">
      <selection activeCell="B13" sqref="B13"/>
    </sheetView>
  </sheetViews>
  <sheetFormatPr defaultRowHeight="12.75" x14ac:dyDescent="0.2"/>
  <cols>
    <col min="1" max="1" width="10.42578125" bestFit="1" customWidth="1"/>
    <col min="2" max="2" width="16.42578125" bestFit="1" customWidth="1"/>
    <col min="3" max="3" width="3.5703125" customWidth="1"/>
    <col min="4" max="4" width="6.28515625" customWidth="1"/>
    <col min="5" max="5" width="4.28515625" customWidth="1"/>
    <col min="6" max="6" width="8.85546875" bestFit="1" customWidth="1"/>
    <col min="12" max="12" width="32.5703125" customWidth="1"/>
  </cols>
  <sheetData>
    <row r="1" spans="1:17" ht="18" x14ac:dyDescent="0.25">
      <c r="A1" s="231" t="s">
        <v>93</v>
      </c>
      <c r="B1" s="231" t="s">
        <v>105</v>
      </c>
      <c r="D1">
        <v>75</v>
      </c>
      <c r="F1" s="120" t="s">
        <v>189</v>
      </c>
      <c r="G1" s="120" t="s">
        <v>189</v>
      </c>
      <c r="H1" s="120" t="s">
        <v>189</v>
      </c>
      <c r="I1" s="120" t="s">
        <v>189</v>
      </c>
      <c r="J1" s="120" t="s">
        <v>189</v>
      </c>
      <c r="K1" s="120" t="s">
        <v>189</v>
      </c>
      <c r="L1" s="120" t="s">
        <v>189</v>
      </c>
      <c r="M1" s="120" t="s">
        <v>189</v>
      </c>
      <c r="N1" s="120" t="s">
        <v>189</v>
      </c>
      <c r="O1" s="120" t="s">
        <v>189</v>
      </c>
      <c r="P1" s="120" t="s">
        <v>189</v>
      </c>
      <c r="Q1" s="120" t="s">
        <v>189</v>
      </c>
    </row>
    <row r="2" spans="1:17" ht="18" x14ac:dyDescent="0.25">
      <c r="A2" s="232" t="s">
        <v>101</v>
      </c>
      <c r="B2" s="55">
        <v>57</v>
      </c>
      <c r="F2" s="55">
        <v>57</v>
      </c>
      <c r="G2" s="55">
        <v>57</v>
      </c>
      <c r="H2" s="55">
        <v>57</v>
      </c>
      <c r="I2" s="55">
        <v>57</v>
      </c>
      <c r="J2" s="55">
        <v>57</v>
      </c>
      <c r="K2" s="55">
        <v>57</v>
      </c>
      <c r="L2" s="55">
        <v>57</v>
      </c>
      <c r="M2" s="55">
        <v>24</v>
      </c>
      <c r="N2" s="55">
        <v>99</v>
      </c>
      <c r="O2" s="55">
        <v>57</v>
      </c>
      <c r="P2" s="55">
        <v>57</v>
      </c>
      <c r="Q2" s="55">
        <v>57</v>
      </c>
    </row>
    <row r="3" spans="1:17" ht="18" x14ac:dyDescent="0.25">
      <c r="A3" s="232" t="s">
        <v>95</v>
      </c>
      <c r="B3" s="55">
        <v>75</v>
      </c>
      <c r="D3" s="253" t="s">
        <v>402</v>
      </c>
      <c r="F3" s="55">
        <v>75</v>
      </c>
      <c r="G3" s="55">
        <v>75</v>
      </c>
      <c r="H3" s="55">
        <v>75</v>
      </c>
      <c r="I3" s="55">
        <v>75</v>
      </c>
      <c r="J3" s="55">
        <v>75</v>
      </c>
      <c r="K3" s="55">
        <v>75</v>
      </c>
      <c r="L3" s="55">
        <v>75</v>
      </c>
      <c r="M3" s="55">
        <v>31</v>
      </c>
      <c r="N3" s="55">
        <v>98</v>
      </c>
      <c r="O3" s="55">
        <v>75</v>
      </c>
      <c r="P3" s="55">
        <v>75</v>
      </c>
      <c r="Q3" s="55">
        <v>75</v>
      </c>
    </row>
    <row r="4" spans="1:17" ht="18" x14ac:dyDescent="0.25">
      <c r="A4" s="232" t="s">
        <v>98</v>
      </c>
      <c r="B4" s="55">
        <v>56</v>
      </c>
      <c r="F4" s="55">
        <v>56</v>
      </c>
      <c r="G4" s="55">
        <v>56</v>
      </c>
      <c r="H4" s="55">
        <v>56</v>
      </c>
      <c r="I4" s="55">
        <v>56</v>
      </c>
      <c r="J4" s="55">
        <v>56</v>
      </c>
      <c r="K4" s="55">
        <v>56</v>
      </c>
      <c r="L4" s="55">
        <v>56</v>
      </c>
      <c r="M4" s="55">
        <v>56</v>
      </c>
      <c r="N4" s="55">
        <v>89</v>
      </c>
      <c r="O4" s="55">
        <v>56</v>
      </c>
      <c r="P4" s="55">
        <v>56</v>
      </c>
      <c r="Q4" s="55">
        <v>56</v>
      </c>
    </row>
    <row r="5" spans="1:17" ht="18" x14ac:dyDescent="0.25">
      <c r="A5" s="232" t="s">
        <v>40</v>
      </c>
      <c r="B5" s="55">
        <v>99</v>
      </c>
      <c r="D5" s="254" t="s">
        <v>401</v>
      </c>
      <c r="F5" s="55">
        <v>99</v>
      </c>
      <c r="G5" s="55">
        <v>99</v>
      </c>
      <c r="H5" s="55">
        <v>99</v>
      </c>
      <c r="I5" s="55">
        <v>99</v>
      </c>
      <c r="J5" s="55">
        <v>99</v>
      </c>
      <c r="K5" s="55">
        <v>99</v>
      </c>
      <c r="L5" s="55">
        <v>50</v>
      </c>
      <c r="M5" s="55">
        <v>56</v>
      </c>
      <c r="N5" s="55">
        <v>85</v>
      </c>
      <c r="O5" s="55">
        <v>99</v>
      </c>
      <c r="P5" s="55">
        <v>99</v>
      </c>
      <c r="Q5" s="55">
        <v>99</v>
      </c>
    </row>
    <row r="6" spans="1:17" ht="18" x14ac:dyDescent="0.25">
      <c r="A6" s="232" t="s">
        <v>100</v>
      </c>
      <c r="B6" s="55">
        <v>89</v>
      </c>
      <c r="F6" s="55">
        <v>89</v>
      </c>
      <c r="G6" s="55">
        <v>89</v>
      </c>
      <c r="H6" s="55">
        <v>89</v>
      </c>
      <c r="I6" s="55">
        <v>89</v>
      </c>
      <c r="J6" s="55">
        <v>89</v>
      </c>
      <c r="K6" s="55">
        <v>89</v>
      </c>
      <c r="L6" s="55">
        <v>89</v>
      </c>
      <c r="M6" s="55">
        <v>57</v>
      </c>
      <c r="N6" s="55">
        <v>78</v>
      </c>
      <c r="O6" s="55">
        <v>89</v>
      </c>
      <c r="P6" s="55">
        <v>89</v>
      </c>
      <c r="Q6" s="55">
        <v>89</v>
      </c>
    </row>
    <row r="7" spans="1:17" ht="18" x14ac:dyDescent="0.25">
      <c r="A7" s="232" t="s">
        <v>103</v>
      </c>
      <c r="B7" s="55">
        <v>56</v>
      </c>
      <c r="F7" s="55">
        <v>56</v>
      </c>
      <c r="G7" s="55">
        <v>56</v>
      </c>
      <c r="H7" s="55">
        <v>56</v>
      </c>
      <c r="I7" s="55">
        <v>56</v>
      </c>
      <c r="J7" s="55">
        <v>56</v>
      </c>
      <c r="K7" s="55">
        <v>56</v>
      </c>
      <c r="L7" s="55">
        <v>56</v>
      </c>
      <c r="M7" s="55">
        <v>62</v>
      </c>
      <c r="N7" s="55">
        <v>75</v>
      </c>
      <c r="O7" s="55">
        <v>56</v>
      </c>
      <c r="P7" s="55">
        <v>56</v>
      </c>
      <c r="Q7" s="55">
        <v>56</v>
      </c>
    </row>
    <row r="8" spans="1:17" ht="18" x14ac:dyDescent="0.25">
      <c r="A8" s="232" t="s">
        <v>99</v>
      </c>
      <c r="B8" s="55">
        <v>100</v>
      </c>
      <c r="F8" s="55">
        <v>98</v>
      </c>
      <c r="G8" s="55">
        <v>98</v>
      </c>
      <c r="H8" s="55">
        <v>98</v>
      </c>
      <c r="I8" s="55">
        <v>98</v>
      </c>
      <c r="J8" s="55">
        <v>98</v>
      </c>
      <c r="K8" s="55">
        <v>98</v>
      </c>
      <c r="L8" s="55">
        <v>75</v>
      </c>
      <c r="M8" s="55">
        <v>75</v>
      </c>
      <c r="N8" s="55">
        <v>62</v>
      </c>
      <c r="O8" s="55">
        <v>98</v>
      </c>
      <c r="P8" s="55">
        <v>98</v>
      </c>
      <c r="Q8" s="55">
        <v>98</v>
      </c>
    </row>
    <row r="9" spans="1:17" ht="18" x14ac:dyDescent="0.25">
      <c r="A9" s="232" t="s">
        <v>104</v>
      </c>
      <c r="B9" s="55">
        <v>78</v>
      </c>
      <c r="F9" s="55">
        <v>78</v>
      </c>
      <c r="G9" s="55">
        <v>78</v>
      </c>
      <c r="H9" s="55">
        <v>89</v>
      </c>
      <c r="I9" s="55">
        <v>78</v>
      </c>
      <c r="J9" s="55">
        <v>78</v>
      </c>
      <c r="K9" s="55">
        <v>78</v>
      </c>
      <c r="L9" s="55">
        <v>78</v>
      </c>
      <c r="M9" s="55">
        <v>78</v>
      </c>
      <c r="N9" s="55">
        <v>57</v>
      </c>
      <c r="O9" s="55">
        <v>78</v>
      </c>
      <c r="P9" s="55">
        <v>78</v>
      </c>
      <c r="Q9" s="55">
        <v>78</v>
      </c>
    </row>
    <row r="10" spans="1:17" ht="18" x14ac:dyDescent="0.25">
      <c r="A10" s="232" t="s">
        <v>96</v>
      </c>
      <c r="B10" s="55">
        <v>31</v>
      </c>
      <c r="F10" s="55">
        <v>31</v>
      </c>
      <c r="G10" s="55">
        <v>31</v>
      </c>
      <c r="H10" s="55">
        <v>31</v>
      </c>
      <c r="I10" s="55">
        <v>31</v>
      </c>
      <c r="J10" s="55">
        <v>31</v>
      </c>
      <c r="K10" s="55">
        <v>31</v>
      </c>
      <c r="L10" s="55">
        <v>31</v>
      </c>
      <c r="M10" s="55">
        <v>85</v>
      </c>
      <c r="N10" s="55">
        <v>56</v>
      </c>
      <c r="O10" s="55">
        <v>31</v>
      </c>
      <c r="P10" s="55">
        <v>31</v>
      </c>
      <c r="Q10" s="55">
        <v>31</v>
      </c>
    </row>
    <row r="11" spans="1:17" ht="18" x14ac:dyDescent="0.25">
      <c r="A11" s="232" t="s">
        <v>41</v>
      </c>
      <c r="B11" s="55">
        <v>62</v>
      </c>
      <c r="F11" s="55">
        <v>62</v>
      </c>
      <c r="G11" s="55">
        <v>62</v>
      </c>
      <c r="H11" s="55">
        <v>62</v>
      </c>
      <c r="I11" s="55">
        <v>62</v>
      </c>
      <c r="J11" s="55">
        <v>62</v>
      </c>
      <c r="K11" s="55">
        <v>62</v>
      </c>
      <c r="L11" s="55">
        <v>62</v>
      </c>
      <c r="M11" s="55">
        <v>89</v>
      </c>
      <c r="N11" s="55">
        <v>56</v>
      </c>
      <c r="O11" s="55">
        <v>62</v>
      </c>
      <c r="P11" s="55">
        <v>62</v>
      </c>
      <c r="Q11" s="55">
        <v>62</v>
      </c>
    </row>
    <row r="12" spans="1:17" ht="18" x14ac:dyDescent="0.25">
      <c r="A12" s="232" t="s">
        <v>97</v>
      </c>
      <c r="B12" s="55">
        <v>24</v>
      </c>
      <c r="F12" s="55">
        <v>24</v>
      </c>
      <c r="G12" s="55">
        <v>31</v>
      </c>
      <c r="H12" s="55">
        <v>24</v>
      </c>
      <c r="I12" s="55">
        <v>24</v>
      </c>
      <c r="J12" s="55">
        <v>24</v>
      </c>
      <c r="K12" s="55">
        <v>24</v>
      </c>
      <c r="L12" s="55">
        <v>24</v>
      </c>
      <c r="M12" s="55">
        <v>98</v>
      </c>
      <c r="N12" s="55">
        <v>31</v>
      </c>
      <c r="O12" s="55">
        <v>24</v>
      </c>
      <c r="P12" s="55">
        <v>24</v>
      </c>
      <c r="Q12" s="55">
        <v>24</v>
      </c>
    </row>
    <row r="13" spans="1:17" ht="18.75" thickBot="1" x14ac:dyDescent="0.3">
      <c r="A13" s="232" t="s">
        <v>102</v>
      </c>
      <c r="B13" s="55">
        <v>100</v>
      </c>
      <c r="F13" s="119">
        <v>85</v>
      </c>
      <c r="G13" s="119">
        <v>85</v>
      </c>
      <c r="H13" s="119">
        <v>85</v>
      </c>
      <c r="I13" s="119">
        <v>85</v>
      </c>
      <c r="J13" s="119">
        <v>85</v>
      </c>
      <c r="K13" s="119">
        <v>85</v>
      </c>
      <c r="L13" s="119">
        <v>85</v>
      </c>
      <c r="M13" s="119">
        <v>300</v>
      </c>
      <c r="N13" s="119">
        <v>24</v>
      </c>
      <c r="O13" s="119">
        <v>85</v>
      </c>
      <c r="P13" s="119">
        <v>85</v>
      </c>
      <c r="Q13" s="119">
        <v>85</v>
      </c>
    </row>
    <row r="14" spans="1:17" ht="18" x14ac:dyDescent="0.25">
      <c r="L14" s="262">
        <v>100</v>
      </c>
    </row>
  </sheetData>
  <sortState ref="N2:N13">
    <sortCondition descending="1" ref="N2"/>
  </sortState>
  <pageMargins left="0.75" right="0.75" top="1" bottom="1" header="0.4921259845" footer="0.49212598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9"/>
  <sheetViews>
    <sheetView zoomScale="145" zoomScaleNormal="145" workbookViewId="0">
      <selection activeCell="E13" sqref="E13"/>
    </sheetView>
  </sheetViews>
  <sheetFormatPr defaultRowHeight="12.75" x14ac:dyDescent="0.2"/>
  <cols>
    <col min="1" max="2" width="3.42578125" style="122" customWidth="1"/>
    <col min="3" max="5" width="14.7109375" style="122" customWidth="1"/>
    <col min="6" max="6" width="5.5703125" style="122" customWidth="1"/>
    <col min="7" max="7" width="14.7109375" style="122" customWidth="1"/>
    <col min="8" max="8" width="19.5703125" style="122" customWidth="1"/>
    <col min="9" max="9" width="3" style="122" customWidth="1"/>
    <col min="10" max="10" width="16.42578125" style="122" customWidth="1"/>
    <col min="11" max="16384" width="9.140625" style="122"/>
  </cols>
  <sheetData>
    <row r="2" spans="3:10" ht="24.75" x14ac:dyDescent="0.2">
      <c r="C2" s="330" t="s">
        <v>196</v>
      </c>
      <c r="D2" s="330"/>
      <c r="E2" s="330"/>
      <c r="F2" s="145"/>
      <c r="G2" s="145"/>
      <c r="H2" s="145"/>
    </row>
    <row r="3" spans="3:10" x14ac:dyDescent="0.2">
      <c r="C3" s="146"/>
      <c r="D3" s="145"/>
      <c r="E3" s="145"/>
      <c r="F3" s="145"/>
      <c r="G3" s="145"/>
      <c r="H3" s="145"/>
    </row>
    <row r="4" spans="3:10" ht="33" x14ac:dyDescent="0.2">
      <c r="C4" s="190" t="s">
        <v>197</v>
      </c>
      <c r="D4" s="199">
        <v>50000</v>
      </c>
      <c r="E4" s="145"/>
      <c r="F4" s="145"/>
      <c r="G4" s="190" t="s">
        <v>198</v>
      </c>
      <c r="H4" s="197"/>
    </row>
    <row r="5" spans="3:10" ht="16.5" x14ac:dyDescent="0.2">
      <c r="C5" s="191" t="s">
        <v>199</v>
      </c>
      <c r="D5" s="192">
        <v>5</v>
      </c>
      <c r="E5" s="194" t="s">
        <v>200</v>
      </c>
      <c r="F5" s="145"/>
      <c r="G5" s="195" t="s">
        <v>201</v>
      </c>
      <c r="H5" s="198"/>
    </row>
    <row r="6" spans="3:10" ht="30" x14ac:dyDescent="0.2">
      <c r="C6" s="191" t="s">
        <v>202</v>
      </c>
      <c r="D6" s="193">
        <v>0.08</v>
      </c>
      <c r="E6" s="145"/>
      <c r="F6" s="145"/>
      <c r="G6" s="196" t="s">
        <v>203</v>
      </c>
      <c r="H6" s="198"/>
      <c r="J6" s="147"/>
    </row>
    <row r="7" spans="3:10" ht="16.5" x14ac:dyDescent="0.35">
      <c r="C7" s="146"/>
      <c r="D7" s="145"/>
      <c r="E7" s="145"/>
      <c r="F7" s="145"/>
      <c r="G7" s="148"/>
      <c r="H7" s="145"/>
    </row>
    <row r="8" spans="3:10" ht="33" x14ac:dyDescent="0.2">
      <c r="C8" s="146"/>
      <c r="D8" s="145"/>
      <c r="E8" s="145"/>
      <c r="F8" s="145"/>
      <c r="G8" s="190" t="s">
        <v>204</v>
      </c>
      <c r="H8" s="197"/>
    </row>
    <row r="9" spans="3:10" ht="30" x14ac:dyDescent="0.2">
      <c r="C9" s="146"/>
      <c r="D9" s="145"/>
      <c r="E9" s="145"/>
      <c r="F9" s="145"/>
      <c r="G9" s="196" t="s">
        <v>203</v>
      </c>
      <c r="H9" s="198"/>
      <c r="J9" s="147"/>
    </row>
  </sheetData>
  <mergeCells count="1">
    <mergeCell ref="C2:E2"/>
  </mergeCells>
  <phoneticPr fontId="31" type="noConversion"/>
  <pageMargins left="0.75" right="0.75" top="1" bottom="1" header="0.4921259845" footer="0.4921259845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5" sqref="B5"/>
    </sheetView>
  </sheetViews>
  <sheetFormatPr defaultRowHeight="12.75" x14ac:dyDescent="0.2"/>
  <cols>
    <col min="1" max="1" width="39.5703125" customWidth="1"/>
    <col min="2" max="2" width="15.7109375" bestFit="1" customWidth="1"/>
  </cols>
  <sheetData>
    <row r="1" spans="1:2" ht="26.25" x14ac:dyDescent="0.4">
      <c r="A1" s="167" t="s">
        <v>218</v>
      </c>
      <c r="B1" s="167">
        <v>12</v>
      </c>
    </row>
    <row r="2" spans="1:2" ht="26.25" x14ac:dyDescent="0.4">
      <c r="A2" s="167" t="s">
        <v>219</v>
      </c>
      <c r="B2" s="168">
        <v>0.08</v>
      </c>
    </row>
    <row r="3" spans="1:2" ht="26.25" x14ac:dyDescent="0.4">
      <c r="A3" s="167" t="s">
        <v>220</v>
      </c>
      <c r="B3" s="169">
        <v>50</v>
      </c>
    </row>
    <row r="4" spans="1:2" ht="26.25" x14ac:dyDescent="0.4">
      <c r="A4" s="167" t="s">
        <v>221</v>
      </c>
      <c r="B4" s="169">
        <v>5000</v>
      </c>
    </row>
    <row r="5" spans="1:2" ht="26.25" x14ac:dyDescent="0.4">
      <c r="A5" s="167" t="s">
        <v>222</v>
      </c>
      <c r="B5" s="170"/>
    </row>
    <row r="6" spans="1:2" ht="24.75" customHeight="1" x14ac:dyDescent="0.2"/>
  </sheetData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C18" sqref="C18"/>
    </sheetView>
  </sheetViews>
  <sheetFormatPr defaultRowHeight="12.75" x14ac:dyDescent="0.2"/>
  <cols>
    <col min="1" max="1" width="24.5703125" bestFit="1" customWidth="1"/>
    <col min="2" max="2" width="14.7109375" bestFit="1" customWidth="1"/>
    <col min="3" max="3" width="14.7109375" style="180" bestFit="1" customWidth="1"/>
  </cols>
  <sheetData>
    <row r="1" spans="1:3" ht="18.75" x14ac:dyDescent="0.3">
      <c r="A1" s="171" t="s">
        <v>223</v>
      </c>
      <c r="B1" s="172">
        <v>20000</v>
      </c>
      <c r="C1" s="177"/>
    </row>
    <row r="2" spans="1:3" ht="18.75" x14ac:dyDescent="0.3">
      <c r="A2" s="171" t="s">
        <v>224</v>
      </c>
      <c r="B2" s="173">
        <v>2.5000000000000001E-2</v>
      </c>
      <c r="C2" s="177"/>
    </row>
    <row r="3" spans="1:3" ht="18.75" x14ac:dyDescent="0.3">
      <c r="A3" s="171" t="s">
        <v>225</v>
      </c>
      <c r="B3" s="171">
        <v>12</v>
      </c>
      <c r="C3" s="177"/>
    </row>
    <row r="4" spans="1:3" ht="18.75" x14ac:dyDescent="0.3">
      <c r="A4" s="171"/>
      <c r="B4" s="171"/>
      <c r="C4" s="177"/>
    </row>
    <row r="5" spans="1:3" ht="18.75" x14ac:dyDescent="0.3">
      <c r="A5" s="174" t="s">
        <v>226</v>
      </c>
      <c r="B5" s="171"/>
      <c r="C5" s="177"/>
    </row>
    <row r="6" spans="1:3" ht="18.75" x14ac:dyDescent="0.3">
      <c r="A6" s="171" t="s">
        <v>227</v>
      </c>
      <c r="B6" s="171">
        <v>5</v>
      </c>
      <c r="C6" s="177"/>
    </row>
    <row r="7" spans="1:3" ht="18.75" x14ac:dyDescent="0.3">
      <c r="A7" s="171" t="s">
        <v>228</v>
      </c>
      <c r="B7" s="171"/>
      <c r="C7" s="178">
        <f>FV(B2/B3,B3*B6,,-B1)</f>
        <v>22660.022437571766</v>
      </c>
    </row>
    <row r="8" spans="1:3" ht="18.75" x14ac:dyDescent="0.3">
      <c r="A8" s="171"/>
      <c r="B8" s="171"/>
      <c r="C8" s="177"/>
    </row>
    <row r="9" spans="1:3" ht="18.75" x14ac:dyDescent="0.3">
      <c r="A9" s="174" t="s">
        <v>229</v>
      </c>
      <c r="B9" s="171"/>
      <c r="C9" s="177"/>
    </row>
    <row r="10" spans="1:3" ht="18.75" x14ac:dyDescent="0.3">
      <c r="A10" s="171" t="s">
        <v>227</v>
      </c>
      <c r="B10" s="171">
        <v>5</v>
      </c>
      <c r="C10" s="177"/>
    </row>
    <row r="11" spans="1:3" ht="18.75" x14ac:dyDescent="0.3">
      <c r="A11" s="171" t="s">
        <v>230</v>
      </c>
      <c r="B11" s="173">
        <v>0.19</v>
      </c>
      <c r="C11" s="177"/>
    </row>
    <row r="12" spans="1:3" ht="18.75" x14ac:dyDescent="0.3">
      <c r="A12" s="171" t="s">
        <v>228</v>
      </c>
      <c r="B12" s="175"/>
      <c r="C12" s="178">
        <f>+FV(B2/B3*(1-B11),B6*B3,,-B1)</f>
        <v>22129.176464866563</v>
      </c>
    </row>
    <row r="13" spans="1:3" ht="18.75" x14ac:dyDescent="0.3">
      <c r="A13" s="171"/>
      <c r="B13" s="171"/>
      <c r="C13" s="177"/>
    </row>
    <row r="14" spans="1:3" ht="18.75" x14ac:dyDescent="0.3">
      <c r="A14" s="174" t="s">
        <v>231</v>
      </c>
      <c r="B14" s="171"/>
      <c r="C14" s="177"/>
    </row>
    <row r="15" spans="1:3" ht="18.75" x14ac:dyDescent="0.3">
      <c r="A15" s="171" t="s">
        <v>232</v>
      </c>
      <c r="B15" s="171">
        <v>3</v>
      </c>
      <c r="C15" s="177"/>
    </row>
    <row r="16" spans="1:3" ht="18.75" x14ac:dyDescent="0.3">
      <c r="A16" s="171" t="s">
        <v>233</v>
      </c>
      <c r="B16" s="171">
        <v>1000</v>
      </c>
      <c r="C16" s="177"/>
    </row>
    <row r="17" spans="1:3" ht="18.75" x14ac:dyDescent="0.3">
      <c r="A17" s="171" t="s">
        <v>234</v>
      </c>
      <c r="B17" s="172"/>
      <c r="C17" s="178">
        <f>+FV(B2/B3*(1-B11),B15*B3,,-B1)</f>
        <v>21251.576340182575</v>
      </c>
    </row>
    <row r="18" spans="1:3" ht="18.75" x14ac:dyDescent="0.3">
      <c r="A18" s="171" t="s">
        <v>235</v>
      </c>
      <c r="B18" s="172"/>
      <c r="C18" s="178">
        <f>+FV(B2/B3*(1-B11),(B6-B15)*B3,,-(C17+B16))</f>
        <v>23170.47223091402</v>
      </c>
    </row>
    <row r="19" spans="1:3" ht="15" x14ac:dyDescent="0.25">
      <c r="B19" s="176"/>
      <c r="C19" s="179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5"/>
  <sheetViews>
    <sheetView zoomScale="145" zoomScaleNormal="145" workbookViewId="0">
      <pane ySplit="1" topLeftCell="A11" activePane="bottomLeft" state="frozen"/>
      <selection pane="bottomLeft" activeCell="B23" sqref="B23"/>
    </sheetView>
  </sheetViews>
  <sheetFormatPr defaultRowHeight="12.75" x14ac:dyDescent="0.2"/>
  <cols>
    <col min="1" max="1" width="22.140625" customWidth="1"/>
    <col min="2" max="7" width="11.85546875" customWidth="1"/>
  </cols>
  <sheetData>
    <row r="1" spans="1:7" ht="19.5" thickTop="1" thickBot="1" x14ac:dyDescent="0.25">
      <c r="A1" s="90">
        <v>38718</v>
      </c>
      <c r="B1" s="91" t="s">
        <v>108</v>
      </c>
      <c r="C1" s="91" t="s">
        <v>109</v>
      </c>
      <c r="D1" s="91" t="s">
        <v>107</v>
      </c>
      <c r="E1" s="91" t="s">
        <v>111</v>
      </c>
      <c r="F1" s="91" t="s">
        <v>110</v>
      </c>
      <c r="G1" s="91" t="s">
        <v>112</v>
      </c>
    </row>
    <row r="2" spans="1:7" ht="19.5" thickTop="1" thickBot="1" x14ac:dyDescent="0.25">
      <c r="A2" s="92">
        <v>2</v>
      </c>
      <c r="B2" s="94">
        <v>1.304</v>
      </c>
      <c r="C2" s="94">
        <v>37.860999999999997</v>
      </c>
      <c r="D2" s="94">
        <v>55.173999999999999</v>
      </c>
      <c r="E2" s="94">
        <v>14.978999999999999</v>
      </c>
      <c r="F2" s="94">
        <v>27.263999999999999</v>
      </c>
      <c r="G2" s="94">
        <v>31.995000000000001</v>
      </c>
    </row>
    <row r="3" spans="1:7" ht="19.5" thickTop="1" thickBot="1" x14ac:dyDescent="0.25">
      <c r="A3" s="92">
        <v>3</v>
      </c>
      <c r="B3" s="94">
        <v>1.304</v>
      </c>
      <c r="C3" s="94">
        <v>37.866</v>
      </c>
      <c r="D3" s="94">
        <v>55.167000000000002</v>
      </c>
      <c r="E3" s="94">
        <v>14.984999999999999</v>
      </c>
      <c r="F3" s="94">
        <v>27.135999999999999</v>
      </c>
      <c r="G3" s="94">
        <v>32.006</v>
      </c>
    </row>
    <row r="4" spans="1:7" ht="19.5" thickTop="1" thickBot="1" x14ac:dyDescent="0.25">
      <c r="A4" s="92">
        <v>4</v>
      </c>
      <c r="B4" s="94">
        <v>1.3009999999999999</v>
      </c>
      <c r="C4" s="94">
        <v>37.707999999999998</v>
      </c>
      <c r="D4" s="94">
        <v>54.878</v>
      </c>
      <c r="E4" s="94">
        <v>15</v>
      </c>
      <c r="F4" s="94">
        <v>27.042999999999999</v>
      </c>
      <c r="G4" s="94">
        <v>31.751999999999999</v>
      </c>
    </row>
    <row r="5" spans="1:7" ht="19.5" thickTop="1" thickBot="1" x14ac:dyDescent="0.25">
      <c r="A5" s="92">
        <v>5</v>
      </c>
      <c r="B5" s="94">
        <v>1.298</v>
      </c>
      <c r="C5" s="94">
        <v>37.652000000000001</v>
      </c>
      <c r="D5" s="94">
        <v>54.707000000000001</v>
      </c>
      <c r="E5" s="94">
        <v>14.997999999999999</v>
      </c>
      <c r="F5" s="94">
        <v>26.847000000000001</v>
      </c>
      <c r="G5" s="94">
        <v>31.161000000000001</v>
      </c>
    </row>
    <row r="6" spans="1:7" ht="19.5" thickTop="1" thickBot="1" x14ac:dyDescent="0.25">
      <c r="A6" s="92">
        <v>9</v>
      </c>
      <c r="B6" s="94">
        <v>1.3</v>
      </c>
      <c r="C6" s="94">
        <v>37.645000000000003</v>
      </c>
      <c r="D6" s="94">
        <v>54.651000000000003</v>
      </c>
      <c r="E6" s="94">
        <v>15.034000000000001</v>
      </c>
      <c r="F6" s="94">
        <v>26.83</v>
      </c>
      <c r="G6" s="94">
        <v>31.138999999999999</v>
      </c>
    </row>
    <row r="7" spans="1:7" ht="19.5" thickTop="1" thickBot="1" x14ac:dyDescent="0.25">
      <c r="A7" s="92">
        <v>10</v>
      </c>
      <c r="B7" s="94">
        <v>1.2969999999999999</v>
      </c>
      <c r="C7" s="94">
        <v>37.402000000000001</v>
      </c>
      <c r="D7" s="94">
        <v>54.682000000000002</v>
      </c>
      <c r="E7" s="94">
        <v>14.97</v>
      </c>
      <c r="F7" s="94">
        <v>27.116</v>
      </c>
      <c r="G7" s="94">
        <v>30.975000000000001</v>
      </c>
    </row>
    <row r="8" spans="1:7" ht="19.5" thickTop="1" thickBot="1" x14ac:dyDescent="0.25">
      <c r="A8" s="92">
        <v>11</v>
      </c>
      <c r="B8" s="94">
        <v>1.302</v>
      </c>
      <c r="C8" s="94">
        <v>37.460999999999999</v>
      </c>
      <c r="D8" s="94">
        <v>54.877000000000002</v>
      </c>
      <c r="E8" s="94">
        <v>14.96</v>
      </c>
      <c r="F8" s="94">
        <v>27.143000000000001</v>
      </c>
      <c r="G8" s="94">
        <v>31.05</v>
      </c>
    </row>
    <row r="9" spans="1:7" ht="19.5" thickTop="1" thickBot="1" x14ac:dyDescent="0.25">
      <c r="A9" s="92">
        <v>12</v>
      </c>
      <c r="B9" s="94">
        <v>1.3029999999999999</v>
      </c>
      <c r="C9" s="94">
        <v>37.378999999999998</v>
      </c>
      <c r="D9" s="94">
        <v>54.343000000000004</v>
      </c>
      <c r="E9" s="94">
        <v>14.973000000000001</v>
      </c>
      <c r="F9" s="94">
        <v>27.055</v>
      </c>
      <c r="G9" s="94">
        <v>30.917999999999999</v>
      </c>
    </row>
    <row r="10" spans="1:7" ht="19.5" thickTop="1" thickBot="1" x14ac:dyDescent="0.25">
      <c r="A10" s="92">
        <v>13</v>
      </c>
      <c r="B10" s="94">
        <v>1.3</v>
      </c>
      <c r="C10" s="94">
        <v>37.418999999999997</v>
      </c>
      <c r="D10" s="94">
        <v>54.655999999999999</v>
      </c>
      <c r="E10" s="94">
        <v>14.959</v>
      </c>
      <c r="F10" s="94">
        <v>27.213999999999999</v>
      </c>
      <c r="G10" s="94">
        <v>30.893999999999998</v>
      </c>
    </row>
    <row r="11" spans="1:7" ht="19.5" thickTop="1" thickBot="1" x14ac:dyDescent="0.25">
      <c r="A11" s="92">
        <v>16</v>
      </c>
      <c r="B11" s="94">
        <v>1.3009999999999999</v>
      </c>
      <c r="C11" s="94">
        <v>37.526000000000003</v>
      </c>
      <c r="D11" s="94">
        <v>55.045999999999999</v>
      </c>
      <c r="E11" s="94">
        <v>14.978999999999999</v>
      </c>
      <c r="F11" s="94">
        <v>27.166</v>
      </c>
      <c r="G11" s="94">
        <v>31.172999999999998</v>
      </c>
    </row>
    <row r="12" spans="1:7" ht="19.5" thickTop="1" thickBot="1" x14ac:dyDescent="0.25">
      <c r="A12" s="92">
        <v>17</v>
      </c>
      <c r="B12" s="94">
        <v>1.3009999999999999</v>
      </c>
      <c r="C12" s="94">
        <v>37.473999999999997</v>
      </c>
      <c r="D12" s="94">
        <v>54.676000000000002</v>
      </c>
      <c r="E12" s="94">
        <v>14.971</v>
      </c>
      <c r="F12" s="94">
        <v>26.914999999999999</v>
      </c>
      <c r="G12" s="94">
        <v>30.939</v>
      </c>
    </row>
    <row r="13" spans="1:7" ht="19.5" thickTop="1" thickBot="1" x14ac:dyDescent="0.25">
      <c r="A13" s="92">
        <v>18</v>
      </c>
      <c r="B13" s="94">
        <v>1.3009999999999999</v>
      </c>
      <c r="C13" s="94">
        <v>37.536999999999999</v>
      </c>
      <c r="D13" s="94">
        <v>54.728000000000002</v>
      </c>
      <c r="E13" s="94">
        <v>14.999000000000001</v>
      </c>
      <c r="F13" s="94">
        <v>26.943000000000001</v>
      </c>
      <c r="G13" s="94">
        <v>31.081</v>
      </c>
    </row>
    <row r="14" spans="1:7" ht="19.5" thickTop="1" thickBot="1" x14ac:dyDescent="0.25">
      <c r="A14" s="92">
        <v>19</v>
      </c>
      <c r="B14" s="94">
        <v>1.298</v>
      </c>
      <c r="C14" s="94">
        <v>37.61</v>
      </c>
      <c r="D14" s="94">
        <v>54.603000000000002</v>
      </c>
      <c r="E14" s="94">
        <v>14.884</v>
      </c>
      <c r="F14" s="94">
        <v>26.867999999999999</v>
      </c>
      <c r="G14" s="94">
        <v>31.016999999999999</v>
      </c>
    </row>
    <row r="15" spans="1:7" ht="19.5" thickTop="1" thickBot="1" x14ac:dyDescent="0.25">
      <c r="A15" s="92">
        <v>20</v>
      </c>
      <c r="B15" s="94">
        <v>1.3069999999999999</v>
      </c>
      <c r="C15" s="94">
        <v>37.569000000000003</v>
      </c>
      <c r="D15" s="94">
        <v>54.625</v>
      </c>
      <c r="E15" s="94">
        <v>14.945</v>
      </c>
      <c r="F15" s="94">
        <v>27.016999999999999</v>
      </c>
      <c r="G15" s="94">
        <v>31.111999999999998</v>
      </c>
    </row>
    <row r="16" spans="1:7" ht="19.5" thickTop="1" thickBot="1" x14ac:dyDescent="0.25">
      <c r="A16" s="92">
        <v>23</v>
      </c>
      <c r="B16" s="94">
        <v>1.31</v>
      </c>
      <c r="C16" s="94">
        <v>37.475999999999999</v>
      </c>
      <c r="D16" s="94">
        <v>54.682000000000002</v>
      </c>
      <c r="E16" s="94">
        <v>14.957000000000001</v>
      </c>
      <c r="F16" s="94">
        <v>26.931000000000001</v>
      </c>
      <c r="G16" s="94">
        <v>31.053000000000001</v>
      </c>
    </row>
    <row r="17" spans="1:7" ht="19.5" thickTop="1" thickBot="1" x14ac:dyDescent="0.25">
      <c r="A17" s="92">
        <v>24</v>
      </c>
      <c r="B17" s="94">
        <v>1.31</v>
      </c>
      <c r="C17" s="94">
        <v>37.478000000000002</v>
      </c>
      <c r="D17" s="94">
        <v>54.506</v>
      </c>
      <c r="E17" s="94">
        <v>14.992000000000001</v>
      </c>
      <c r="F17" s="94">
        <v>26.704999999999998</v>
      </c>
      <c r="G17" s="94">
        <v>30.527999999999999</v>
      </c>
    </row>
    <row r="18" spans="1:7" ht="19.5" thickTop="1" thickBot="1" x14ac:dyDescent="0.25">
      <c r="A18" s="92">
        <v>25</v>
      </c>
      <c r="B18" s="94">
        <v>1.3080000000000001</v>
      </c>
      <c r="C18" s="94">
        <v>37.389000000000003</v>
      </c>
      <c r="D18" s="94">
        <v>54.369</v>
      </c>
      <c r="E18" s="94">
        <v>14.958</v>
      </c>
      <c r="F18" s="94">
        <v>26.617000000000001</v>
      </c>
      <c r="G18" s="94">
        <v>30.471</v>
      </c>
    </row>
    <row r="19" spans="1:7" ht="19.5" thickTop="1" thickBot="1" x14ac:dyDescent="0.25">
      <c r="A19" s="92">
        <v>26</v>
      </c>
      <c r="B19" s="94">
        <v>1.31</v>
      </c>
      <c r="C19" s="94">
        <v>37.216000000000001</v>
      </c>
      <c r="D19" s="94">
        <v>54.207999999999998</v>
      </c>
      <c r="E19" s="94">
        <v>14.964</v>
      </c>
      <c r="F19" s="94">
        <v>26.378</v>
      </c>
      <c r="G19" s="94">
        <v>30.271999999999998</v>
      </c>
    </row>
    <row r="20" spans="1:7" ht="19.5" thickTop="1" thickBot="1" x14ac:dyDescent="0.25">
      <c r="A20" s="92">
        <v>27</v>
      </c>
      <c r="B20" s="94">
        <v>1.3140000000000001</v>
      </c>
      <c r="C20" s="94">
        <v>37.317999999999998</v>
      </c>
      <c r="D20" s="94">
        <v>54.405000000000001</v>
      </c>
      <c r="E20" s="94">
        <v>14.952999999999999</v>
      </c>
      <c r="F20" s="94">
        <v>26.306999999999999</v>
      </c>
      <c r="G20" s="94">
        <v>30.457000000000001</v>
      </c>
    </row>
    <row r="21" spans="1:7" ht="19.5" thickTop="1" thickBot="1" x14ac:dyDescent="0.25">
      <c r="A21" s="92">
        <v>30</v>
      </c>
      <c r="B21" s="94">
        <v>1.3169999999999999</v>
      </c>
      <c r="C21" s="94">
        <v>37.360999999999997</v>
      </c>
      <c r="D21" s="94">
        <v>54.581000000000003</v>
      </c>
      <c r="E21" s="94">
        <v>14.853</v>
      </c>
      <c r="F21" s="94">
        <v>26.277000000000001</v>
      </c>
      <c r="G21" s="94">
        <v>30.696999999999999</v>
      </c>
    </row>
    <row r="22" spans="1:7" ht="19.5" thickTop="1" thickBot="1" x14ac:dyDescent="0.25">
      <c r="A22" s="92">
        <v>31</v>
      </c>
      <c r="B22" s="94">
        <v>1.3169999999999999</v>
      </c>
      <c r="C22" s="94">
        <v>37.356999999999999</v>
      </c>
      <c r="D22" s="94">
        <v>54.686999999999998</v>
      </c>
      <c r="E22" s="94">
        <v>14.856</v>
      </c>
      <c r="F22" s="94">
        <v>26.33</v>
      </c>
      <c r="G22" s="94">
        <v>30.917999999999999</v>
      </c>
    </row>
    <row r="23" spans="1:7" ht="19.5" thickTop="1" thickBot="1" x14ac:dyDescent="0.25">
      <c r="A23" s="93" t="s">
        <v>91</v>
      </c>
      <c r="B23" s="95"/>
      <c r="C23" s="95"/>
      <c r="D23" s="95"/>
      <c r="E23" s="95"/>
      <c r="F23" s="95"/>
      <c r="G23" s="95"/>
    </row>
    <row r="24" spans="1:7" ht="19.5" thickTop="1" thickBot="1" x14ac:dyDescent="0.25">
      <c r="A24" s="93" t="s">
        <v>113</v>
      </c>
      <c r="B24" s="95"/>
      <c r="C24" s="95"/>
      <c r="D24" s="95"/>
      <c r="E24" s="95"/>
      <c r="F24" s="95"/>
      <c r="G24" s="95"/>
    </row>
    <row r="25" spans="1:7" ht="19.5" thickTop="1" thickBot="1" x14ac:dyDescent="0.25">
      <c r="A25" s="93" t="s">
        <v>114</v>
      </c>
      <c r="B25" s="95"/>
      <c r="C25" s="95"/>
      <c r="D25" s="95"/>
      <c r="E25" s="95"/>
      <c r="F25" s="95"/>
      <c r="G25" s="95"/>
    </row>
  </sheetData>
  <phoneticPr fontId="20" type="noConversion"/>
  <pageMargins left="0.75" right="0.75" top="1" bottom="1" header="0.4921259845" footer="0.4921259845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6" sqref="G36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zoomScale="145" zoomScaleNormal="145" workbookViewId="0">
      <selection activeCell="D1" sqref="D1"/>
    </sheetView>
  </sheetViews>
  <sheetFormatPr defaultRowHeight="12.75" x14ac:dyDescent="0.2"/>
  <cols>
    <col min="1" max="2" width="16.42578125" bestFit="1" customWidth="1"/>
  </cols>
  <sheetData>
    <row r="1" spans="1:2" ht="13.5" customHeight="1" x14ac:dyDescent="0.25">
      <c r="A1" s="181" t="s">
        <v>236</v>
      </c>
      <c r="B1" s="181" t="s">
        <v>237</v>
      </c>
    </row>
    <row r="2" spans="1:2" x14ac:dyDescent="0.2">
      <c r="A2" s="182">
        <v>20</v>
      </c>
      <c r="B2" s="182">
        <v>6</v>
      </c>
    </row>
    <row r="3" spans="1:2" x14ac:dyDescent="0.2">
      <c r="A3" s="182">
        <v>28</v>
      </c>
      <c r="B3" s="182">
        <v>7</v>
      </c>
    </row>
    <row r="4" spans="1:2" x14ac:dyDescent="0.2">
      <c r="A4" s="182">
        <v>31</v>
      </c>
      <c r="B4" s="182">
        <v>9</v>
      </c>
    </row>
    <row r="5" spans="1:2" x14ac:dyDescent="0.2">
      <c r="A5" s="182">
        <v>38</v>
      </c>
      <c r="B5" s="182">
        <v>15</v>
      </c>
    </row>
    <row r="6" spans="1:2" x14ac:dyDescent="0.2">
      <c r="A6" s="182">
        <v>40</v>
      </c>
      <c r="B6" s="182">
        <v>21</v>
      </c>
    </row>
    <row r="7" spans="1:2" x14ac:dyDescent="0.2">
      <c r="A7" s="182">
        <v>50</v>
      </c>
    </row>
    <row r="10" spans="1:2" x14ac:dyDescent="0.2">
      <c r="A10" s="182">
        <v>41</v>
      </c>
    </row>
    <row r="11" spans="1:2" x14ac:dyDescent="0.2">
      <c r="A11" s="182">
        <v>42</v>
      </c>
    </row>
    <row r="12" spans="1:2" x14ac:dyDescent="0.2">
      <c r="A12" s="182">
        <v>43</v>
      </c>
    </row>
    <row r="13" spans="1:2" x14ac:dyDescent="0.2">
      <c r="A13" s="182">
        <v>44</v>
      </c>
    </row>
    <row r="14" spans="1:2" x14ac:dyDescent="0.2">
      <c r="A14" s="182">
        <v>45</v>
      </c>
    </row>
    <row r="15" spans="1:2" x14ac:dyDescent="0.2">
      <c r="A15" s="182">
        <v>46</v>
      </c>
    </row>
    <row r="16" spans="1:2" x14ac:dyDescent="0.2">
      <c r="A16" s="182">
        <v>47</v>
      </c>
    </row>
    <row r="17" spans="1:1" x14ac:dyDescent="0.2">
      <c r="A17" s="182">
        <v>48</v>
      </c>
    </row>
    <row r="18" spans="1:1" x14ac:dyDescent="0.2">
      <c r="A18" s="182">
        <v>49</v>
      </c>
    </row>
    <row r="19" spans="1:1" x14ac:dyDescent="0.2">
      <c r="A19" s="182">
        <v>50</v>
      </c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7"/>
  <sheetViews>
    <sheetView workbookViewId="0">
      <selection activeCell="K37" sqref="K37"/>
    </sheetView>
  </sheetViews>
  <sheetFormatPr defaultRowHeight="12.75" x14ac:dyDescent="0.2"/>
  <cols>
    <col min="1" max="1" width="28.5703125" bestFit="1" customWidth="1"/>
  </cols>
  <sheetData>
    <row r="2" spans="1:16" ht="21" x14ac:dyDescent="0.35">
      <c r="A2" s="183" t="s">
        <v>238</v>
      </c>
      <c r="B2" s="183">
        <v>43.5</v>
      </c>
      <c r="C2" s="183">
        <v>40</v>
      </c>
      <c r="D2" s="183">
        <v>50.5</v>
      </c>
      <c r="E2" s="183">
        <v>47</v>
      </c>
      <c r="F2" s="183">
        <v>61</v>
      </c>
      <c r="G2" s="183">
        <v>54</v>
      </c>
      <c r="H2" s="183">
        <v>57.5</v>
      </c>
      <c r="I2" s="183">
        <v>71.5</v>
      </c>
      <c r="J2" s="183">
        <v>64.5</v>
      </c>
      <c r="K2" s="183">
        <v>68</v>
      </c>
      <c r="L2" s="183">
        <v>78.5</v>
      </c>
      <c r="M2" s="183">
        <v>75</v>
      </c>
      <c r="N2" s="183">
        <v>85.5</v>
      </c>
      <c r="O2" s="183">
        <v>82</v>
      </c>
      <c r="P2" s="183">
        <v>89</v>
      </c>
    </row>
    <row r="3" spans="1:16" ht="21" x14ac:dyDescent="0.35">
      <c r="A3" s="183" t="s">
        <v>239</v>
      </c>
      <c r="B3" s="183">
        <v>700</v>
      </c>
      <c r="C3" s="183">
        <v>600</v>
      </c>
      <c r="D3" s="183">
        <v>777</v>
      </c>
      <c r="E3" s="183">
        <v>780</v>
      </c>
      <c r="F3" s="183">
        <v>953</v>
      </c>
      <c r="G3" s="183">
        <v>775</v>
      </c>
      <c r="H3" s="183">
        <v>895</v>
      </c>
      <c r="I3" s="183">
        <v>1130</v>
      </c>
      <c r="J3" s="183">
        <v>947</v>
      </c>
      <c r="K3" s="183">
        <v>1076</v>
      </c>
      <c r="L3" s="183">
        <v>1300</v>
      </c>
      <c r="M3" s="183">
        <v>1189</v>
      </c>
      <c r="N3" s="183">
        <v>1298</v>
      </c>
      <c r="O3" s="183">
        <v>1307</v>
      </c>
      <c r="P3" s="183">
        <v>1425</v>
      </c>
    </row>
    <row r="6" spans="1:16" ht="21" x14ac:dyDescent="0.35">
      <c r="A6" s="183" t="s">
        <v>238</v>
      </c>
      <c r="B6" s="183">
        <v>100</v>
      </c>
      <c r="C6" s="183">
        <v>110</v>
      </c>
      <c r="D6" s="183">
        <v>115</v>
      </c>
      <c r="E6" s="183">
        <v>120</v>
      </c>
    </row>
    <row r="7" spans="1:16" ht="21" x14ac:dyDescent="0.35">
      <c r="A7" s="183" t="s">
        <v>240</v>
      </c>
      <c r="B7" s="183"/>
      <c r="C7" s="183"/>
      <c r="D7" s="183"/>
      <c r="E7" s="183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workbookViewId="0">
      <selection activeCell="R38" sqref="R38"/>
    </sheetView>
  </sheetViews>
  <sheetFormatPr defaultRowHeight="12.75" x14ac:dyDescent="0.2"/>
  <cols>
    <col min="1" max="1" width="12.42578125" customWidth="1"/>
  </cols>
  <sheetData>
    <row r="1" spans="1:17" x14ac:dyDescent="0.2">
      <c r="B1">
        <v>2000</v>
      </c>
      <c r="C1">
        <v>2001</v>
      </c>
      <c r="D1">
        <v>2002</v>
      </c>
      <c r="E1">
        <v>2003</v>
      </c>
      <c r="F1">
        <v>2004</v>
      </c>
      <c r="G1">
        <v>2005</v>
      </c>
      <c r="H1">
        <v>2006</v>
      </c>
      <c r="I1">
        <v>2007</v>
      </c>
      <c r="J1">
        <v>2008</v>
      </c>
      <c r="K1">
        <v>2009</v>
      </c>
      <c r="L1">
        <v>2010</v>
      </c>
      <c r="M1">
        <v>2011</v>
      </c>
      <c r="N1">
        <v>2012</v>
      </c>
      <c r="O1">
        <v>2013</v>
      </c>
      <c r="P1">
        <v>2014</v>
      </c>
      <c r="Q1">
        <v>2015</v>
      </c>
    </row>
    <row r="2" spans="1:17" x14ac:dyDescent="0.2">
      <c r="A2" t="s">
        <v>430</v>
      </c>
      <c r="B2">
        <v>40.624189999999999</v>
      </c>
      <c r="C2">
        <v>42.757399999999997</v>
      </c>
      <c r="D2">
        <v>43.623750000000001</v>
      </c>
      <c r="E2">
        <v>42.177349999999997</v>
      </c>
      <c r="F2">
        <v>42.614730000000002</v>
      </c>
      <c r="G2">
        <v>43.804180000000002</v>
      </c>
      <c r="H2">
        <v>45.464640000000003</v>
      </c>
      <c r="I2">
        <v>45.971319999999999</v>
      </c>
      <c r="J2">
        <v>49.000300000000003</v>
      </c>
      <c r="K2">
        <v>50.006439999999998</v>
      </c>
      <c r="L2">
        <v>55.899299999999997</v>
      </c>
      <c r="M2">
        <v>63.399299999999997</v>
      </c>
      <c r="N2">
        <v>64.734999999999999</v>
      </c>
      <c r="O2">
        <v>63.750190000000003</v>
      </c>
      <c r="P2">
        <v>64.573530000000005</v>
      </c>
      <c r="Q2">
        <v>72.836870000000005</v>
      </c>
    </row>
    <row r="3" spans="1:17" x14ac:dyDescent="0.2">
      <c r="A3" t="s">
        <v>431</v>
      </c>
      <c r="B3">
        <v>41.385509999999996</v>
      </c>
      <c r="C3">
        <v>43.065170000000002</v>
      </c>
      <c r="D3">
        <v>45.787820000000004</v>
      </c>
      <c r="E3">
        <v>44.330179999999999</v>
      </c>
      <c r="F3">
        <v>46.364910000000002</v>
      </c>
      <c r="G3">
        <v>53.716659999999997</v>
      </c>
      <c r="H3">
        <v>59.062489999999997</v>
      </c>
      <c r="I3">
        <v>62.248420000000003</v>
      </c>
      <c r="J3">
        <v>66.445800000000006</v>
      </c>
      <c r="K3">
        <v>57.648580000000003</v>
      </c>
      <c r="L3">
        <v>66.186809999999994</v>
      </c>
      <c r="M3">
        <v>72.329809999999995</v>
      </c>
      <c r="N3">
        <v>79.035749999999993</v>
      </c>
      <c r="O3">
        <v>77.440280000000001</v>
      </c>
      <c r="P3">
        <v>73.494079999999997</v>
      </c>
      <c r="Q3">
        <v>67.619860000000003</v>
      </c>
    </row>
    <row r="4" spans="1:17" x14ac:dyDescent="0.2">
      <c r="A4" t="s">
        <v>432</v>
      </c>
      <c r="B4">
        <v>33.349150000000002</v>
      </c>
      <c r="C4">
        <v>34.35624</v>
      </c>
      <c r="D4">
        <v>35.304029999999997</v>
      </c>
      <c r="E4">
        <v>35.87265</v>
      </c>
      <c r="F4">
        <v>37.445569999999996</v>
      </c>
      <c r="G4">
        <v>39.28866</v>
      </c>
      <c r="H4">
        <v>41.492019999999997</v>
      </c>
      <c r="I4">
        <v>42.754219999999997</v>
      </c>
      <c r="J4">
        <v>43.889949999999999</v>
      </c>
      <c r="K4">
        <v>41.68242</v>
      </c>
      <c r="L4">
        <v>43.540120000000002</v>
      </c>
      <c r="M4">
        <v>44.1783</v>
      </c>
      <c r="N4">
        <v>45.236229999999999</v>
      </c>
      <c r="O4">
        <v>45.47204</v>
      </c>
      <c r="P4">
        <v>46.177709999999998</v>
      </c>
      <c r="Q4">
        <v>46.857570000000003</v>
      </c>
    </row>
    <row r="5" spans="1:17" x14ac:dyDescent="0.2">
      <c r="A5" t="s">
        <v>433</v>
      </c>
      <c r="B5">
        <v>28.48387</v>
      </c>
      <c r="C5">
        <v>31.547419999999999</v>
      </c>
      <c r="D5">
        <v>34.575690000000002</v>
      </c>
      <c r="E5">
        <v>36.472389999999997</v>
      </c>
      <c r="F5">
        <v>38.397820000000003</v>
      </c>
      <c r="G5">
        <v>40.860109999999999</v>
      </c>
      <c r="H5">
        <v>43.309289999999997</v>
      </c>
      <c r="I5">
        <v>44.783099999999997</v>
      </c>
      <c r="J5">
        <v>41.71387</v>
      </c>
      <c r="K5">
        <v>37.326740000000001</v>
      </c>
      <c r="L5">
        <v>36.439880000000002</v>
      </c>
      <c r="M5">
        <v>38.001730000000002</v>
      </c>
      <c r="N5">
        <v>38.091009999999997</v>
      </c>
      <c r="O5">
        <v>38.99485</v>
      </c>
      <c r="P5">
        <v>40.964790000000001</v>
      </c>
      <c r="Q5">
        <v>46.232640000000004</v>
      </c>
    </row>
    <row r="6" spans="1:17" x14ac:dyDescent="0.2">
      <c r="A6" t="s">
        <v>434</v>
      </c>
      <c r="B6">
        <v>31.769220000000001</v>
      </c>
      <c r="C6">
        <v>30.098700000000001</v>
      </c>
      <c r="D6">
        <v>31.430959999999999</v>
      </c>
      <c r="E6">
        <v>32.756979999999999</v>
      </c>
      <c r="F6">
        <v>34.183779999999999</v>
      </c>
      <c r="G6">
        <v>34.687939999999998</v>
      </c>
      <c r="H6">
        <v>36.878689999999999</v>
      </c>
      <c r="I6">
        <v>38.962629999999997</v>
      </c>
      <c r="J6">
        <v>38.213769999999997</v>
      </c>
      <c r="K6">
        <v>33.304299999999998</v>
      </c>
      <c r="L6">
        <v>39.3553</v>
      </c>
      <c r="M6">
        <v>42.854790000000001</v>
      </c>
      <c r="N6">
        <v>44.471539999999997</v>
      </c>
      <c r="O6">
        <v>45.388750000000002</v>
      </c>
      <c r="P6">
        <v>44.413849999999996</v>
      </c>
      <c r="Q6">
        <v>45.334020000000002</v>
      </c>
    </row>
    <row r="7" spans="1:17" x14ac:dyDescent="0.2">
      <c r="A7" t="s">
        <v>435</v>
      </c>
      <c r="B7">
        <v>28.140999999999998</v>
      </c>
      <c r="C7">
        <v>29.713640000000002</v>
      </c>
      <c r="D7">
        <v>30.624949999999998</v>
      </c>
      <c r="E7">
        <v>31.231649999999998</v>
      </c>
      <c r="F7">
        <v>32.190890000000003</v>
      </c>
      <c r="G7">
        <v>33.438070000000003</v>
      </c>
      <c r="H7">
        <v>35.445320000000002</v>
      </c>
      <c r="I7">
        <v>37.445349999999998</v>
      </c>
      <c r="J7">
        <v>38.878529999999998</v>
      </c>
      <c r="K7">
        <v>37.367780000000003</v>
      </c>
      <c r="L7">
        <v>38.015410000000003</v>
      </c>
      <c r="M7">
        <v>38.514890000000001</v>
      </c>
      <c r="N7">
        <v>38.512659999999997</v>
      </c>
      <c r="O7">
        <v>38.741489999999999</v>
      </c>
      <c r="P7">
        <v>39.30321</v>
      </c>
      <c r="Q7">
        <v>40.076309999999999</v>
      </c>
    </row>
    <row r="8" spans="1:17" x14ac:dyDescent="0.2">
      <c r="A8" t="s">
        <v>436</v>
      </c>
      <c r="B8">
        <v>26.61103</v>
      </c>
      <c r="C8">
        <v>27.367290000000001</v>
      </c>
      <c r="D8">
        <v>28.000409999999999</v>
      </c>
      <c r="E8">
        <v>28.45431</v>
      </c>
      <c r="F8">
        <v>29.562000000000001</v>
      </c>
      <c r="G8">
        <v>30.75996</v>
      </c>
      <c r="H8">
        <v>32.230240000000002</v>
      </c>
      <c r="I8">
        <v>34.037430000000001</v>
      </c>
      <c r="J8">
        <v>35.081290000000003</v>
      </c>
      <c r="K8">
        <v>34.309060000000002</v>
      </c>
      <c r="L8">
        <v>35.238010000000003</v>
      </c>
      <c r="M8">
        <v>36.791939999999997</v>
      </c>
      <c r="N8">
        <v>37.626890000000003</v>
      </c>
      <c r="O8">
        <v>38.087710000000001</v>
      </c>
      <c r="P8">
        <v>38.541460000000001</v>
      </c>
      <c r="Q8">
        <v>39.11018</v>
      </c>
    </row>
    <row r="9" spans="1:17" x14ac:dyDescent="0.2">
      <c r="A9" t="s">
        <v>437</v>
      </c>
      <c r="B9">
        <v>26.32452</v>
      </c>
      <c r="C9">
        <v>27.840589999999999</v>
      </c>
      <c r="D9">
        <v>28.513829999999999</v>
      </c>
      <c r="E9">
        <v>29.075199999999999</v>
      </c>
      <c r="F9">
        <v>30.311959999999999</v>
      </c>
      <c r="G9">
        <v>31.335090000000001</v>
      </c>
      <c r="H9">
        <v>32.777090000000001</v>
      </c>
      <c r="I9">
        <v>35.27975</v>
      </c>
      <c r="J9">
        <v>36.457070000000002</v>
      </c>
      <c r="K9">
        <v>33.907550000000001</v>
      </c>
      <c r="L9">
        <v>34.884590000000003</v>
      </c>
      <c r="M9">
        <v>36.536380000000001</v>
      </c>
      <c r="N9">
        <v>36.903030000000001</v>
      </c>
      <c r="O9">
        <v>37.385179999999998</v>
      </c>
      <c r="P9">
        <v>37.575600000000001</v>
      </c>
      <c r="Q9">
        <v>37.819389999999999</v>
      </c>
    </row>
    <row r="10" spans="1:17" x14ac:dyDescent="0.2">
      <c r="A10" t="s">
        <v>438</v>
      </c>
      <c r="B10">
        <v>25.982790000000001</v>
      </c>
      <c r="C10">
        <v>26.741050000000001</v>
      </c>
      <c r="D10">
        <v>27.08193</v>
      </c>
      <c r="E10">
        <v>27.223880000000001</v>
      </c>
      <c r="F10">
        <v>27.875419999999998</v>
      </c>
      <c r="G10">
        <v>28.287990000000001</v>
      </c>
      <c r="H10">
        <v>29.483329999999999</v>
      </c>
      <c r="I10">
        <v>31.0306</v>
      </c>
      <c r="J10">
        <v>31.71884</v>
      </c>
      <c r="K10">
        <v>30.568940000000001</v>
      </c>
      <c r="L10">
        <v>32.136659999999999</v>
      </c>
      <c r="M10">
        <v>33.673250000000003</v>
      </c>
      <c r="N10">
        <v>34.253349999999998</v>
      </c>
      <c r="O10">
        <v>34.977800000000002</v>
      </c>
      <c r="P10">
        <v>36.003239999999998</v>
      </c>
      <c r="Q10">
        <v>37.098930000000003</v>
      </c>
    </row>
    <row r="11" spans="1:17" x14ac:dyDescent="0.2">
      <c r="A11" t="s">
        <v>439</v>
      </c>
      <c r="B11">
        <v>25.20223</v>
      </c>
      <c r="C11">
        <v>25.852350000000001</v>
      </c>
      <c r="D11">
        <v>26.627780000000001</v>
      </c>
      <c r="E11">
        <v>27.24737</v>
      </c>
      <c r="F11">
        <v>28.675339999999998</v>
      </c>
      <c r="G11">
        <v>29.738499999999998</v>
      </c>
      <c r="H11">
        <v>30.983779999999999</v>
      </c>
      <c r="I11">
        <v>32.452739999999999</v>
      </c>
      <c r="J11">
        <v>33.068649999999998</v>
      </c>
      <c r="K11">
        <v>32.324469999999998</v>
      </c>
      <c r="L11">
        <v>33.547829999999998</v>
      </c>
      <c r="M11">
        <v>34.533250000000002</v>
      </c>
      <c r="N11">
        <v>35.04786</v>
      </c>
      <c r="O11">
        <v>35.362360000000002</v>
      </c>
      <c r="P11">
        <v>35.909559999999999</v>
      </c>
      <c r="Q11">
        <v>36.547269999999997</v>
      </c>
    </row>
    <row r="12" spans="1:17" x14ac:dyDescent="0.2">
      <c r="A12" t="s">
        <v>54</v>
      </c>
      <c r="B12">
        <v>24.40043</v>
      </c>
      <c r="C12">
        <v>25.19088</v>
      </c>
      <c r="D12">
        <v>25.812110000000001</v>
      </c>
      <c r="E12">
        <v>26.32452</v>
      </c>
      <c r="F12">
        <v>27.301829999999999</v>
      </c>
      <c r="G12">
        <v>28.06738</v>
      </c>
      <c r="H12">
        <v>29.151340000000001</v>
      </c>
      <c r="I12">
        <v>30.416779999999999</v>
      </c>
      <c r="J12">
        <v>31.028079999999999</v>
      </c>
      <c r="K12">
        <v>29.990210000000001</v>
      </c>
      <c r="L12">
        <v>30.75816</v>
      </c>
      <c r="M12">
        <v>31.538640000000001</v>
      </c>
      <c r="N12">
        <v>31.815370000000001</v>
      </c>
      <c r="O12">
        <v>32.127090000000003</v>
      </c>
      <c r="P12">
        <v>32.227310000000003</v>
      </c>
      <c r="Q12">
        <v>32.841659999999997</v>
      </c>
    </row>
    <row r="13" spans="1:17" x14ac:dyDescent="0.2">
      <c r="A13" t="s">
        <v>440</v>
      </c>
      <c r="B13">
        <v>19.62837</v>
      </c>
      <c r="C13">
        <v>20.407450000000001</v>
      </c>
      <c r="D13">
        <v>21.11713</v>
      </c>
      <c r="E13">
        <v>21.377759999999999</v>
      </c>
      <c r="F13">
        <v>22.370920000000002</v>
      </c>
      <c r="G13">
        <v>23.272929999999999</v>
      </c>
      <c r="H13">
        <v>24.528030000000001</v>
      </c>
      <c r="I13">
        <v>25.897490000000001</v>
      </c>
      <c r="J13">
        <v>25.956240000000001</v>
      </c>
      <c r="K13">
        <v>24.406020000000002</v>
      </c>
      <c r="L13">
        <v>25.400259999999999</v>
      </c>
      <c r="M13">
        <v>26.109159999999999</v>
      </c>
      <c r="N13">
        <v>26.54702</v>
      </c>
      <c r="O13">
        <v>26.725079999999998</v>
      </c>
      <c r="P13">
        <v>27.471119999999999</v>
      </c>
      <c r="Q13">
        <v>28.723189999999999</v>
      </c>
    </row>
    <row r="14" spans="1:17" x14ac:dyDescent="0.2">
      <c r="A14" t="s">
        <v>55</v>
      </c>
      <c r="B14">
        <v>21.76362</v>
      </c>
      <c r="C14">
        <v>22.795629999999999</v>
      </c>
      <c r="D14">
        <v>23.569279999999999</v>
      </c>
      <c r="E14">
        <v>24.22307</v>
      </c>
      <c r="F14">
        <v>25.03877</v>
      </c>
      <c r="G14">
        <v>25.60079</v>
      </c>
      <c r="H14">
        <v>26.50207</v>
      </c>
      <c r="I14">
        <v>27.379180000000002</v>
      </c>
      <c r="J14">
        <v>27.550619999999999</v>
      </c>
      <c r="K14">
        <v>26.400189999999998</v>
      </c>
      <c r="L14">
        <v>26.818069999999999</v>
      </c>
      <c r="M14">
        <v>27.26379</v>
      </c>
      <c r="N14">
        <v>26.736640000000001</v>
      </c>
      <c r="O14">
        <v>26.45628</v>
      </c>
      <c r="P14">
        <v>26.515999999999998</v>
      </c>
      <c r="Q14">
        <v>26.946850000000001</v>
      </c>
    </row>
    <row r="15" spans="1:17" x14ac:dyDescent="0.2">
      <c r="A15" t="s">
        <v>57</v>
      </c>
      <c r="B15">
        <v>15.93539</v>
      </c>
      <c r="C15">
        <v>17.159590000000001</v>
      </c>
      <c r="D15">
        <v>18.088480000000001</v>
      </c>
      <c r="E15">
        <v>19.041340000000002</v>
      </c>
      <c r="F15">
        <v>20.098839999999999</v>
      </c>
      <c r="G15">
        <v>21.312660000000001</v>
      </c>
      <c r="H15">
        <v>22.722329999999999</v>
      </c>
      <c r="I15">
        <v>23.89263</v>
      </c>
      <c r="J15">
        <v>24.274229999999999</v>
      </c>
      <c r="K15">
        <v>23.27129</v>
      </c>
      <c r="L15">
        <v>23.21424</v>
      </c>
      <c r="M15">
        <v>22.90325</v>
      </c>
      <c r="N15">
        <v>22.299600000000002</v>
      </c>
      <c r="O15">
        <v>22.13353</v>
      </c>
      <c r="P15">
        <v>22.40784</v>
      </c>
      <c r="Q15">
        <v>23.288460000000001</v>
      </c>
    </row>
    <row r="16" spans="1:17" x14ac:dyDescent="0.2">
      <c r="A16" t="s">
        <v>441</v>
      </c>
      <c r="B16">
        <v>12.4847</v>
      </c>
      <c r="C16">
        <v>13.10735</v>
      </c>
      <c r="D16">
        <v>13.68876</v>
      </c>
      <c r="E16">
        <v>13.97467</v>
      </c>
      <c r="F16">
        <v>14.533860000000001</v>
      </c>
      <c r="G16">
        <v>15.10502</v>
      </c>
      <c r="H16">
        <v>15.799659999999999</v>
      </c>
      <c r="I16">
        <v>16.643049999999999</v>
      </c>
      <c r="J16">
        <v>16.941579999999998</v>
      </c>
      <c r="K16">
        <v>16.601520000000001</v>
      </c>
      <c r="L16">
        <v>17.017700000000001</v>
      </c>
      <c r="M16">
        <v>16.686229999999998</v>
      </c>
      <c r="N16">
        <v>16.015329999999999</v>
      </c>
      <c r="O16">
        <v>16.282340000000001</v>
      </c>
      <c r="P16">
        <v>16.675750000000001</v>
      </c>
      <c r="Q16">
        <v>17.328109999999999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6"/>
  <sheetViews>
    <sheetView zoomScale="150" zoomScaleNormal="150" workbookViewId="0">
      <selection activeCell="D23" sqref="D23"/>
    </sheetView>
  </sheetViews>
  <sheetFormatPr defaultRowHeight="12.75" x14ac:dyDescent="0.2"/>
  <cols>
    <col min="1" max="1" width="13.42578125" customWidth="1"/>
  </cols>
  <sheetData>
    <row r="2" spans="1:2" x14ac:dyDescent="0.2">
      <c r="A2" t="s">
        <v>446</v>
      </c>
      <c r="B2">
        <v>2015</v>
      </c>
    </row>
    <row r="3" spans="1:2" x14ac:dyDescent="0.2">
      <c r="A3" t="s">
        <v>441</v>
      </c>
      <c r="B3" s="269">
        <v>4.3999999999999997E-2</v>
      </c>
    </row>
    <row r="4" spans="1:2" x14ac:dyDescent="0.2">
      <c r="A4" t="s">
        <v>54</v>
      </c>
      <c r="B4" s="269">
        <v>3.5000000000000003E-2</v>
      </c>
    </row>
    <row r="5" spans="1:2" x14ac:dyDescent="0.2">
      <c r="A5" t="s">
        <v>437</v>
      </c>
      <c r="B5" s="269">
        <v>2.8000000000000001E-2</v>
      </c>
    </row>
    <row r="6" spans="1:2" x14ac:dyDescent="0.2">
      <c r="A6" t="s">
        <v>55</v>
      </c>
      <c r="B6" s="269">
        <v>2.5999999999999999E-2</v>
      </c>
    </row>
    <row r="7" spans="1:2" x14ac:dyDescent="0.2">
      <c r="A7" t="s">
        <v>439</v>
      </c>
      <c r="B7" s="269">
        <v>2.5000000000000001E-2</v>
      </c>
    </row>
    <row r="8" spans="1:2" x14ac:dyDescent="0.2">
      <c r="A8" t="s">
        <v>435</v>
      </c>
      <c r="B8" s="269">
        <v>1.9E-2</v>
      </c>
    </row>
    <row r="9" spans="1:2" x14ac:dyDescent="0.2">
      <c r="A9" t="s">
        <v>433</v>
      </c>
      <c r="B9" s="269">
        <v>1.9E-2</v>
      </c>
    </row>
    <row r="10" spans="1:2" x14ac:dyDescent="0.2">
      <c r="A10" t="s">
        <v>434</v>
      </c>
      <c r="B10" s="269">
        <v>1.6E-2</v>
      </c>
    </row>
    <row r="11" spans="1:2" x14ac:dyDescent="0.2">
      <c r="A11" t="s">
        <v>432</v>
      </c>
      <c r="B11" s="269">
        <v>1.2999999999999999E-2</v>
      </c>
    </row>
    <row r="12" spans="1:2" x14ac:dyDescent="0.2">
      <c r="A12" t="s">
        <v>436</v>
      </c>
      <c r="B12" s="269">
        <v>0.01</v>
      </c>
    </row>
    <row r="13" spans="1:2" x14ac:dyDescent="0.2">
      <c r="A13" t="s">
        <v>57</v>
      </c>
      <c r="B13" s="269">
        <v>0</v>
      </c>
    </row>
    <row r="14" spans="1:2" x14ac:dyDescent="0.2">
      <c r="A14" t="s">
        <v>438</v>
      </c>
      <c r="B14" s="269">
        <v>-7.0000000000000001E-3</v>
      </c>
    </row>
    <row r="15" spans="1:2" x14ac:dyDescent="0.2">
      <c r="A15" t="s">
        <v>430</v>
      </c>
      <c r="B15" s="269">
        <v>-1.0999999999999999E-2</v>
      </c>
    </row>
    <row r="16" spans="1:2" x14ac:dyDescent="0.2">
      <c r="A16" t="s">
        <v>431</v>
      </c>
      <c r="B16" s="269">
        <v>-8.7999999999999995E-2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7"/>
  <sheetViews>
    <sheetView topLeftCell="A7" zoomScale="205" zoomScaleNormal="205" workbookViewId="0">
      <selection activeCell="D17" sqref="D17"/>
    </sheetView>
  </sheetViews>
  <sheetFormatPr defaultRowHeight="12.75" x14ac:dyDescent="0.2"/>
  <cols>
    <col min="1" max="1" width="7.5703125" customWidth="1"/>
    <col min="3" max="3" width="17.140625" customWidth="1"/>
    <col min="4" max="4" width="19.5703125" customWidth="1"/>
    <col min="5" max="5" width="13.5703125" customWidth="1"/>
    <col min="10" max="10" width="18" style="128" bestFit="1" customWidth="1"/>
    <col min="11" max="11" width="19.140625" customWidth="1"/>
  </cols>
  <sheetData>
    <row r="1" spans="1:11" ht="15.75" x14ac:dyDescent="0.25">
      <c r="A1" s="1"/>
    </row>
    <row r="3" spans="1:11" ht="18" x14ac:dyDescent="0.25">
      <c r="I3" s="13"/>
      <c r="J3" s="129"/>
      <c r="K3" s="129"/>
    </row>
    <row r="4" spans="1:11" s="13" customFormat="1" ht="18" x14ac:dyDescent="0.25">
      <c r="A4" s="31" t="s">
        <v>2</v>
      </c>
      <c r="B4" s="126">
        <v>7</v>
      </c>
      <c r="C4" s="127"/>
      <c r="D4" s="13" t="s">
        <v>141</v>
      </c>
      <c r="J4" s="129"/>
      <c r="K4" s="129"/>
    </row>
    <row r="5" spans="1:11" s="13" customFormat="1" ht="18" x14ac:dyDescent="0.25">
      <c r="A5" s="31" t="s">
        <v>4</v>
      </c>
      <c r="B5" s="126">
        <v>125</v>
      </c>
      <c r="C5" s="127"/>
      <c r="D5" s="13" t="s">
        <v>142</v>
      </c>
      <c r="J5" s="129"/>
      <c r="K5" s="129"/>
    </row>
    <row r="6" spans="1:11" s="13" customFormat="1" ht="18" x14ac:dyDescent="0.25">
      <c r="A6" s="31" t="s">
        <v>6</v>
      </c>
      <c r="B6" s="126">
        <v>12</v>
      </c>
      <c r="C6" s="127"/>
      <c r="D6" s="13" t="s">
        <v>143</v>
      </c>
      <c r="J6" s="129"/>
      <c r="K6" s="129"/>
    </row>
    <row r="7" spans="1:11" s="13" customFormat="1" ht="18" x14ac:dyDescent="0.25">
      <c r="A7" s="32"/>
      <c r="B7" s="32"/>
      <c r="C7" s="127"/>
      <c r="D7" s="118" t="s">
        <v>145</v>
      </c>
      <c r="J7" s="129"/>
      <c r="K7" s="129"/>
    </row>
    <row r="8" spans="1:11" s="13" customFormat="1" ht="18" x14ac:dyDescent="0.25">
      <c r="A8" s="32"/>
      <c r="B8" s="32"/>
      <c r="C8" s="127"/>
      <c r="D8" s="118" t="s">
        <v>144</v>
      </c>
      <c r="J8" s="129"/>
      <c r="K8" s="129"/>
    </row>
    <row r="9" spans="1:11" ht="18" x14ac:dyDescent="0.25">
      <c r="A9" s="2"/>
      <c r="B9" s="2"/>
      <c r="C9" s="127"/>
      <c r="D9" s="13" t="s">
        <v>149</v>
      </c>
      <c r="I9" s="13"/>
      <c r="J9" s="129"/>
      <c r="K9" s="129"/>
    </row>
    <row r="10" spans="1:11" ht="21" x14ac:dyDescent="0.25">
      <c r="C10" s="127"/>
      <c r="D10" s="13" t="s">
        <v>146</v>
      </c>
      <c r="I10" s="13"/>
      <c r="J10" s="129"/>
      <c r="K10" s="129"/>
    </row>
    <row r="11" spans="1:11" ht="21" x14ac:dyDescent="0.25">
      <c r="C11" s="127"/>
      <c r="D11" s="54" t="s">
        <v>147</v>
      </c>
      <c r="I11" s="13"/>
      <c r="J11" s="129"/>
      <c r="K11" s="129"/>
    </row>
    <row r="12" spans="1:11" ht="21" x14ac:dyDescent="0.25">
      <c r="C12" s="127"/>
      <c r="D12" s="54" t="s">
        <v>148</v>
      </c>
      <c r="I12" s="13"/>
      <c r="J12" s="129"/>
      <c r="K12" s="129"/>
    </row>
    <row r="13" spans="1:11" ht="18" x14ac:dyDescent="0.25">
      <c r="D13" s="54"/>
      <c r="I13" s="13"/>
      <c r="J13" s="129"/>
      <c r="K13" s="129"/>
    </row>
    <row r="14" spans="1:11" ht="18.75" thickBot="1" x14ac:dyDescent="0.3">
      <c r="D14" s="54"/>
    </row>
    <row r="15" spans="1:11" ht="18" x14ac:dyDescent="0.25">
      <c r="B15" s="112" t="s">
        <v>0</v>
      </c>
      <c r="C15" s="113" t="s">
        <v>1</v>
      </c>
      <c r="D15" s="54"/>
    </row>
    <row r="16" spans="1:11" ht="18" x14ac:dyDescent="0.25">
      <c r="B16" s="114" t="s">
        <v>3</v>
      </c>
      <c r="C16" s="115"/>
      <c r="D16" s="54"/>
    </row>
    <row r="17" spans="2:4" ht="18" x14ac:dyDescent="0.25">
      <c r="B17" s="114" t="s">
        <v>5</v>
      </c>
      <c r="C17" s="115"/>
      <c r="D17" s="54"/>
    </row>
    <row r="18" spans="2:4" ht="18" x14ac:dyDescent="0.25">
      <c r="B18" s="114" t="s">
        <v>7</v>
      </c>
      <c r="C18" s="115"/>
      <c r="D18" s="54"/>
    </row>
    <row r="19" spans="2:4" ht="18" x14ac:dyDescent="0.25">
      <c r="B19" s="114" t="s">
        <v>8</v>
      </c>
      <c r="C19" s="115"/>
      <c r="D19" s="54"/>
    </row>
    <row r="20" spans="2:4" ht="18.75" thickBot="1" x14ac:dyDescent="0.3">
      <c r="B20" s="116" t="s">
        <v>9</v>
      </c>
      <c r="C20" s="117"/>
      <c r="D20" s="54"/>
    </row>
    <row r="21" spans="2:4" ht="18" x14ac:dyDescent="0.25">
      <c r="D21" s="54"/>
    </row>
    <row r="22" spans="2:4" ht="18" x14ac:dyDescent="0.25">
      <c r="D22" s="54"/>
    </row>
    <row r="23" spans="2:4" ht="18" x14ac:dyDescent="0.25">
      <c r="D23" s="54"/>
    </row>
    <row r="24" spans="2:4" ht="18" x14ac:dyDescent="0.25">
      <c r="D24" s="54"/>
    </row>
    <row r="25" spans="2:4" ht="18" x14ac:dyDescent="0.25">
      <c r="D25" s="54"/>
    </row>
    <row r="26" spans="2:4" ht="18" x14ac:dyDescent="0.25">
      <c r="D26" s="54"/>
    </row>
    <row r="27" spans="2:4" ht="18" x14ac:dyDescent="0.25">
      <c r="D27" s="54"/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>
    <oddHeader>&amp;A</oddHeader>
    <oddFooter>Strana &amp;P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1027" r:id="rId4">
          <objectPr defaultSize="0" autoPict="0" r:id="rId5">
            <anchor moveWithCells="1">
              <from>
                <xdr:col>4</xdr:col>
                <xdr:colOff>28575</xdr:colOff>
                <xdr:row>13</xdr:row>
                <xdr:rowOff>219075</xdr:rowOff>
              </from>
              <to>
                <xdr:col>7</xdr:col>
                <xdr:colOff>323850</xdr:colOff>
                <xdr:row>23</xdr:row>
                <xdr:rowOff>209550</xdr:rowOff>
              </to>
            </anchor>
          </objectPr>
        </oleObject>
      </mc:Choice>
      <mc:Fallback>
        <oleObject progId="Equation.3" shapeId="102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3"/>
  <sheetViews>
    <sheetView zoomScale="175" zoomScaleNormal="175" workbookViewId="0">
      <pane ySplit="8220" topLeftCell="A27"/>
      <selection activeCell="C9" sqref="C9:G9"/>
      <selection pane="bottomLeft" activeCell="J30" sqref="J30"/>
    </sheetView>
  </sheetViews>
  <sheetFormatPr defaultRowHeight="12.75" x14ac:dyDescent="0.2"/>
  <cols>
    <col min="1" max="1" width="3.5703125" customWidth="1"/>
    <col min="2" max="2" width="13.5703125" customWidth="1"/>
    <col min="3" max="3" width="14.42578125" customWidth="1"/>
    <col min="4" max="4" width="15" customWidth="1"/>
    <col min="5" max="5" width="14.7109375" customWidth="1"/>
    <col min="6" max="6" width="16.28515625" customWidth="1"/>
    <col min="7" max="7" width="15.42578125" bestFit="1" customWidth="1"/>
    <col min="9" max="9" width="19.42578125" bestFit="1" customWidth="1"/>
  </cols>
  <sheetData>
    <row r="1" spans="1:9" ht="13.5" thickBot="1" x14ac:dyDescent="0.25"/>
    <row r="2" spans="1:9" ht="31.5" customHeight="1" x14ac:dyDescent="0.2">
      <c r="B2" s="276" t="s">
        <v>70</v>
      </c>
      <c r="C2" s="277"/>
      <c r="D2" s="277"/>
      <c r="E2" s="277"/>
      <c r="F2" s="277"/>
      <c r="G2" s="277"/>
      <c r="H2" s="277"/>
      <c r="I2" s="278"/>
    </row>
    <row r="3" spans="1:9" ht="32.25" customHeight="1" x14ac:dyDescent="0.2">
      <c r="A3" s="7"/>
      <c r="B3" s="279"/>
      <c r="C3" s="280"/>
      <c r="D3" s="280"/>
      <c r="E3" s="280"/>
      <c r="F3" s="280"/>
      <c r="G3" s="280"/>
      <c r="H3" s="280"/>
      <c r="I3" s="281"/>
    </row>
    <row r="4" spans="1:9" s="9" customFormat="1" ht="48.75" customHeight="1" thickBot="1" x14ac:dyDescent="0.25">
      <c r="A4" s="8"/>
      <c r="B4" s="282"/>
      <c r="C4" s="283"/>
      <c r="D4" s="283"/>
      <c r="E4" s="283"/>
      <c r="F4" s="283"/>
      <c r="G4" s="283"/>
      <c r="H4" s="283"/>
      <c r="I4" s="284"/>
    </row>
    <row r="5" spans="1:9" s="9" customFormat="1" x14ac:dyDescent="0.2">
      <c r="A5" s="8"/>
      <c r="B5" s="23"/>
    </row>
    <row r="6" spans="1:9" ht="13.5" thickBot="1" x14ac:dyDescent="0.25">
      <c r="A6" s="7"/>
    </row>
    <row r="7" spans="1:9" s="13" customFormat="1" ht="18.75" thickBot="1" x14ac:dyDescent="0.3">
      <c r="A7" s="6"/>
      <c r="B7" s="270" t="s">
        <v>21</v>
      </c>
      <c r="C7" s="271"/>
      <c r="D7" s="271"/>
      <c r="E7" s="271"/>
      <c r="F7" s="271"/>
      <c r="G7" s="271"/>
      <c r="H7" s="272" t="s">
        <v>22</v>
      </c>
      <c r="I7" s="274" t="s">
        <v>23</v>
      </c>
    </row>
    <row r="8" spans="1:9" s="13" customFormat="1" ht="18.75" thickTop="1" x14ac:dyDescent="0.25">
      <c r="A8" s="6"/>
      <c r="B8" s="33" t="s">
        <v>24</v>
      </c>
      <c r="C8" s="34" t="s">
        <v>25</v>
      </c>
      <c r="D8" s="34" t="s">
        <v>26</v>
      </c>
      <c r="E8" s="34" t="s">
        <v>27</v>
      </c>
      <c r="F8" s="34" t="s">
        <v>28</v>
      </c>
      <c r="G8" s="34" t="s">
        <v>29</v>
      </c>
      <c r="H8" s="273"/>
      <c r="I8" s="275"/>
    </row>
    <row r="9" spans="1:9" s="13" customFormat="1" ht="18.75" thickBot="1" x14ac:dyDescent="0.3">
      <c r="A9" s="6"/>
      <c r="B9" s="35">
        <v>60</v>
      </c>
      <c r="C9" s="36"/>
      <c r="D9" s="155"/>
      <c r="E9" s="155"/>
      <c r="F9" s="155"/>
      <c r="G9" s="155"/>
      <c r="H9" s="35"/>
      <c r="I9" s="156"/>
    </row>
    <row r="10" spans="1:9" x14ac:dyDescent="0.2">
      <c r="A10" s="7"/>
    </row>
    <row r="11" spans="1:9" x14ac:dyDescent="0.2">
      <c r="A11" s="7"/>
    </row>
    <row r="27" spans="2:8" ht="13.5" thickBot="1" x14ac:dyDescent="0.25"/>
    <row r="28" spans="2:8" ht="15" x14ac:dyDescent="0.2">
      <c r="B28" s="37" t="s">
        <v>65</v>
      </c>
      <c r="C28" s="38"/>
      <c r="D28" s="38"/>
      <c r="E28" s="38"/>
      <c r="F28" s="24"/>
      <c r="G28" s="24"/>
      <c r="H28" s="25"/>
    </row>
    <row r="29" spans="2:8" ht="15" x14ac:dyDescent="0.2">
      <c r="B29" s="39" t="s">
        <v>64</v>
      </c>
      <c r="C29" s="40"/>
      <c r="D29" s="40"/>
      <c r="E29" s="40"/>
      <c r="F29" s="26"/>
      <c r="G29" s="26"/>
      <c r="H29" s="27"/>
    </row>
    <row r="30" spans="2:8" ht="15" x14ac:dyDescent="0.2">
      <c r="B30" s="39" t="s">
        <v>60</v>
      </c>
      <c r="C30" s="40"/>
      <c r="D30" s="40"/>
      <c r="E30" s="40"/>
      <c r="F30" s="26"/>
      <c r="G30" s="26"/>
      <c r="H30" s="27"/>
    </row>
    <row r="31" spans="2:8" ht="15" x14ac:dyDescent="0.2">
      <c r="B31" s="39" t="s">
        <v>61</v>
      </c>
      <c r="C31" s="40"/>
      <c r="D31" s="40"/>
      <c r="E31" s="40"/>
      <c r="F31" s="26"/>
      <c r="G31" s="26"/>
      <c r="H31" s="27"/>
    </row>
    <row r="32" spans="2:8" ht="15" x14ac:dyDescent="0.2">
      <c r="B32" s="39" t="s">
        <v>62</v>
      </c>
      <c r="C32" s="40"/>
      <c r="D32" s="40"/>
      <c r="E32" s="40"/>
      <c r="F32" s="26"/>
      <c r="G32" s="26"/>
      <c r="H32" s="27"/>
    </row>
    <row r="33" spans="2:8" ht="15.75" thickBot="1" x14ac:dyDescent="0.25">
      <c r="B33" s="41" t="s">
        <v>63</v>
      </c>
      <c r="C33" s="42"/>
      <c r="D33" s="42"/>
      <c r="E33" s="42"/>
      <c r="F33" s="28"/>
      <c r="G33" s="28"/>
      <c r="H33" s="29"/>
    </row>
  </sheetData>
  <mergeCells count="4">
    <mergeCell ref="B7:G7"/>
    <mergeCell ref="H7:H8"/>
    <mergeCell ref="I7:I8"/>
    <mergeCell ref="B2:I4"/>
  </mergeCells>
  <phoneticPr fontId="0" type="noConversion"/>
  <conditionalFormatting sqref="B9 H9">
    <cfRule type="cellIs" dxfId="0" priority="1" stopIfTrue="1" operator="greaterThan">
      <formula>100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showGridLines="0" zoomScale="120" workbookViewId="0">
      <selection activeCell="B16" sqref="B16:E16"/>
    </sheetView>
  </sheetViews>
  <sheetFormatPr defaultColWidth="15.7109375" defaultRowHeight="24.95" customHeight="1" x14ac:dyDescent="0.2"/>
  <cols>
    <col min="1" max="1" width="5.140625" style="58" customWidth="1"/>
    <col min="2" max="2" width="15.140625" style="58" customWidth="1"/>
    <col min="3" max="3" width="20.5703125" style="58" customWidth="1"/>
    <col min="4" max="4" width="26.42578125" style="58" customWidth="1"/>
    <col min="5" max="5" width="25.5703125" style="58" customWidth="1"/>
    <col min="6" max="16384" width="15.7109375" style="58"/>
  </cols>
  <sheetData>
    <row r="1" spans="2:7" ht="15.75" thickBot="1" x14ac:dyDescent="0.25"/>
    <row r="2" spans="2:7" ht="15" x14ac:dyDescent="0.2">
      <c r="B2" s="66"/>
      <c r="C2" s="67"/>
      <c r="D2" s="67"/>
      <c r="E2" s="68"/>
    </row>
    <row r="3" spans="2:7" ht="18" x14ac:dyDescent="0.25">
      <c r="B3" s="69"/>
      <c r="C3" s="285" t="s">
        <v>84</v>
      </c>
      <c r="D3" s="285"/>
      <c r="E3" s="70"/>
      <c r="G3" s="59"/>
    </row>
    <row r="4" spans="2:7" ht="18.75" thickBot="1" x14ac:dyDescent="0.3">
      <c r="B4" s="69"/>
      <c r="C4" s="60"/>
      <c r="D4" s="60"/>
      <c r="E4" s="71"/>
    </row>
    <row r="5" spans="2:7" ht="18.75" thickBot="1" x14ac:dyDescent="0.25">
      <c r="B5" s="72" t="s">
        <v>30</v>
      </c>
      <c r="C5" s="61" t="s">
        <v>31</v>
      </c>
      <c r="D5" s="61" t="s">
        <v>32</v>
      </c>
      <c r="E5" s="73" t="s">
        <v>33</v>
      </c>
    </row>
    <row r="6" spans="2:7" ht="18" x14ac:dyDescent="0.2">
      <c r="B6" s="74" t="s">
        <v>34</v>
      </c>
      <c r="C6" s="62">
        <v>25</v>
      </c>
      <c r="D6" s="220">
        <v>1</v>
      </c>
      <c r="E6" s="222"/>
    </row>
    <row r="7" spans="2:7" ht="18" x14ac:dyDescent="0.2">
      <c r="B7" s="75" t="s">
        <v>35</v>
      </c>
      <c r="C7" s="63">
        <v>40</v>
      </c>
      <c r="D7" s="221">
        <v>0.65</v>
      </c>
      <c r="E7" s="222"/>
    </row>
    <row r="8" spans="2:7" ht="18" x14ac:dyDescent="0.2">
      <c r="B8" s="75" t="s">
        <v>80</v>
      </c>
      <c r="C8" s="63">
        <v>10</v>
      </c>
      <c r="D8" s="221">
        <v>0.36</v>
      </c>
      <c r="E8" s="222"/>
    </row>
    <row r="9" spans="2:7" ht="18" x14ac:dyDescent="0.2">
      <c r="B9" s="75" t="s">
        <v>81</v>
      </c>
      <c r="C9" s="63">
        <v>60</v>
      </c>
      <c r="D9" s="221">
        <v>0.06</v>
      </c>
      <c r="E9" s="222"/>
    </row>
    <row r="10" spans="2:7" ht="18" x14ac:dyDescent="0.2">
      <c r="B10" s="75" t="s">
        <v>82</v>
      </c>
      <c r="C10" s="63">
        <v>10</v>
      </c>
      <c r="D10" s="221">
        <v>1.1499999999999999</v>
      </c>
      <c r="E10" s="222"/>
    </row>
    <row r="11" spans="2:7" ht="18" x14ac:dyDescent="0.2">
      <c r="B11" s="76"/>
      <c r="C11" s="64"/>
      <c r="D11" s="64"/>
      <c r="E11" s="77"/>
    </row>
    <row r="12" spans="2:7" ht="18" x14ac:dyDescent="0.25">
      <c r="B12" s="76" t="s">
        <v>36</v>
      </c>
      <c r="C12" s="65">
        <f ca="1">NOW()</f>
        <v>43510.412163541667</v>
      </c>
      <c r="D12" s="64"/>
      <c r="E12" s="71"/>
    </row>
    <row r="13" spans="2:7" ht="18" x14ac:dyDescent="0.2">
      <c r="B13" s="76"/>
      <c r="C13" s="64"/>
      <c r="D13" s="64" t="s">
        <v>37</v>
      </c>
      <c r="E13" s="223"/>
    </row>
    <row r="14" spans="2:7" ht="20.100000000000001" customHeight="1" thickBot="1" x14ac:dyDescent="0.3">
      <c r="B14" s="78"/>
      <c r="C14" s="79"/>
      <c r="D14" s="79"/>
      <c r="E14" s="80"/>
    </row>
    <row r="15" spans="2:7" ht="20.100000000000001" customHeight="1" thickBot="1" x14ac:dyDescent="0.25"/>
    <row r="16" spans="2:7" ht="33.75" customHeight="1" thickBot="1" x14ac:dyDescent="0.25">
      <c r="B16" s="286" t="s">
        <v>83</v>
      </c>
      <c r="C16" s="287"/>
      <c r="D16" s="287"/>
      <c r="E16" s="288"/>
    </row>
    <row r="17" ht="20.100000000000001" customHeight="1" x14ac:dyDescent="0.2"/>
    <row r="18" ht="20.100000000000001" customHeight="1" x14ac:dyDescent="0.2"/>
    <row r="19" ht="20.100000000000001" customHeight="1" x14ac:dyDescent="0.2"/>
    <row r="20" ht="20.100000000000001" customHeight="1" x14ac:dyDescent="0.2"/>
    <row r="21" ht="20.100000000000001" customHeight="1" x14ac:dyDescent="0.2"/>
    <row r="22" ht="20.100000000000001" customHeight="1" x14ac:dyDescent="0.2"/>
    <row r="23" ht="20.100000000000001" customHeight="1" x14ac:dyDescent="0.2"/>
    <row r="24" ht="20.100000000000001" customHeight="1" x14ac:dyDescent="0.2"/>
    <row r="25" ht="20.100000000000001" customHeight="1" x14ac:dyDescent="0.2"/>
    <row r="26" ht="20.100000000000001" customHeight="1" x14ac:dyDescent="0.2"/>
    <row r="27" ht="20.100000000000001" customHeight="1" x14ac:dyDescent="0.2"/>
    <row r="28" ht="20.100000000000001" customHeight="1" x14ac:dyDescent="0.2"/>
    <row r="29" ht="20.100000000000001" customHeight="1" x14ac:dyDescent="0.2"/>
    <row r="30" ht="20.100000000000001" customHeight="1" x14ac:dyDescent="0.2"/>
    <row r="31" ht="20.100000000000001" customHeight="1" x14ac:dyDescent="0.2"/>
  </sheetData>
  <mergeCells count="2">
    <mergeCell ref="C3:D3"/>
    <mergeCell ref="B16:E16"/>
  </mergeCells>
  <phoneticPr fontId="0" type="noConversion"/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20"/>
  <sheetViews>
    <sheetView zoomScale="145" zoomScaleNormal="145" workbookViewId="0">
      <pane ySplit="1" topLeftCell="A110" activePane="bottomLeft" state="frozen"/>
      <selection pane="bottomLeft" activeCell="A124" sqref="A124"/>
    </sheetView>
  </sheetViews>
  <sheetFormatPr defaultRowHeight="12.75" x14ac:dyDescent="0.2"/>
  <cols>
    <col min="1" max="1" width="14.28515625" style="142" customWidth="1"/>
    <col min="2" max="2" width="10.28515625" style="142" customWidth="1"/>
    <col min="3" max="3" width="10.5703125" style="122" customWidth="1"/>
    <col min="4" max="4" width="9.140625" style="122"/>
    <col min="5" max="5" width="14.28515625" style="141" bestFit="1" customWidth="1"/>
    <col min="6" max="16384" width="9.140625" style="122"/>
  </cols>
  <sheetData>
    <row r="1" spans="1:3" x14ac:dyDescent="0.2">
      <c r="A1" s="140" t="s">
        <v>425</v>
      </c>
      <c r="B1" s="140" t="s">
        <v>193</v>
      </c>
      <c r="C1" s="140" t="s">
        <v>194</v>
      </c>
    </row>
    <row r="2" spans="1:3" x14ac:dyDescent="0.2">
      <c r="A2" s="142">
        <v>32</v>
      </c>
      <c r="B2" s="142">
        <v>1</v>
      </c>
    </row>
    <row r="3" spans="1:3" x14ac:dyDescent="0.2">
      <c r="A3" s="142">
        <v>96</v>
      </c>
      <c r="B3" s="142">
        <v>3</v>
      </c>
    </row>
    <row r="4" spans="1:3" x14ac:dyDescent="0.2">
      <c r="A4" s="142">
        <v>160</v>
      </c>
      <c r="B4" s="142">
        <v>5</v>
      </c>
    </row>
    <row r="5" spans="1:3" x14ac:dyDescent="0.2">
      <c r="A5" s="142">
        <v>32</v>
      </c>
      <c r="B5" s="142">
        <v>1</v>
      </c>
    </row>
    <row r="6" spans="1:3" x14ac:dyDescent="0.2">
      <c r="A6" s="142">
        <v>64</v>
      </c>
      <c r="B6" s="142">
        <v>2</v>
      </c>
    </row>
    <row r="7" spans="1:3" x14ac:dyDescent="0.2">
      <c r="A7" s="142">
        <v>29</v>
      </c>
      <c r="B7" s="142">
        <v>1</v>
      </c>
    </row>
    <row r="8" spans="1:3" x14ac:dyDescent="0.2">
      <c r="A8" s="142">
        <v>29</v>
      </c>
      <c r="B8" s="142">
        <v>1</v>
      </c>
    </row>
    <row r="9" spans="1:3" x14ac:dyDescent="0.2">
      <c r="A9" s="142">
        <v>87</v>
      </c>
      <c r="B9" s="142">
        <v>3</v>
      </c>
    </row>
    <row r="10" spans="1:3" x14ac:dyDescent="0.2">
      <c r="A10" s="142">
        <v>160</v>
      </c>
      <c r="B10" s="142">
        <v>5</v>
      </c>
    </row>
    <row r="11" spans="1:3" x14ac:dyDescent="0.2">
      <c r="A11" s="142">
        <v>29</v>
      </c>
      <c r="B11" s="142">
        <v>1</v>
      </c>
    </row>
    <row r="12" spans="1:3" x14ac:dyDescent="0.2">
      <c r="A12" s="142">
        <v>145</v>
      </c>
      <c r="B12" s="142">
        <v>5</v>
      </c>
    </row>
    <row r="13" spans="1:3" x14ac:dyDescent="0.2">
      <c r="A13" s="142">
        <v>87</v>
      </c>
      <c r="B13" s="142">
        <v>3</v>
      </c>
    </row>
    <row r="14" spans="1:3" x14ac:dyDescent="0.2">
      <c r="A14" s="142">
        <v>696</v>
      </c>
      <c r="B14" s="142">
        <v>24</v>
      </c>
    </row>
    <row r="15" spans="1:3" x14ac:dyDescent="0.2">
      <c r="A15" s="142">
        <v>870</v>
      </c>
      <c r="B15" s="142">
        <v>30</v>
      </c>
    </row>
    <row r="16" spans="1:3" x14ac:dyDescent="0.2">
      <c r="A16" s="142">
        <v>190</v>
      </c>
      <c r="B16" s="142">
        <v>5</v>
      </c>
    </row>
    <row r="17" spans="1:4" x14ac:dyDescent="0.2">
      <c r="A17" s="142">
        <v>38</v>
      </c>
      <c r="B17" s="142">
        <v>1</v>
      </c>
      <c r="D17" s="143"/>
    </row>
    <row r="18" spans="1:4" x14ac:dyDescent="0.2">
      <c r="A18" s="142">
        <v>570</v>
      </c>
      <c r="B18" s="142">
        <v>15</v>
      </c>
    </row>
    <row r="19" spans="1:4" x14ac:dyDescent="0.2">
      <c r="A19" s="142">
        <v>114</v>
      </c>
      <c r="B19" s="142">
        <v>3</v>
      </c>
    </row>
    <row r="20" spans="1:4" x14ac:dyDescent="0.2">
      <c r="A20" s="142">
        <v>76</v>
      </c>
      <c r="B20" s="142">
        <v>2</v>
      </c>
    </row>
    <row r="21" spans="1:4" x14ac:dyDescent="0.2">
      <c r="A21" s="142">
        <v>38</v>
      </c>
      <c r="B21" s="142">
        <v>1</v>
      </c>
    </row>
    <row r="22" spans="1:4" x14ac:dyDescent="0.2">
      <c r="A22" s="142">
        <v>39</v>
      </c>
      <c r="B22" s="142">
        <v>1</v>
      </c>
    </row>
    <row r="23" spans="1:4" x14ac:dyDescent="0.2">
      <c r="A23" s="142">
        <v>114</v>
      </c>
      <c r="B23" s="142">
        <v>3</v>
      </c>
    </row>
    <row r="24" spans="1:4" x14ac:dyDescent="0.2">
      <c r="A24" s="142">
        <v>715</v>
      </c>
      <c r="B24" s="142">
        <v>11</v>
      </c>
    </row>
    <row r="25" spans="1:4" x14ac:dyDescent="0.2">
      <c r="A25" s="142">
        <v>585</v>
      </c>
      <c r="B25" s="142">
        <v>9</v>
      </c>
    </row>
    <row r="26" spans="1:4" x14ac:dyDescent="0.2">
      <c r="A26" s="142">
        <v>975</v>
      </c>
      <c r="B26" s="142">
        <v>15</v>
      </c>
    </row>
    <row r="27" spans="1:4" x14ac:dyDescent="0.2">
      <c r="A27" s="142">
        <v>455</v>
      </c>
      <c r="B27" s="142">
        <v>7</v>
      </c>
    </row>
    <row r="28" spans="1:4" x14ac:dyDescent="0.2">
      <c r="A28" s="142">
        <v>630</v>
      </c>
      <c r="B28" s="142">
        <v>9</v>
      </c>
    </row>
    <row r="29" spans="1:4" x14ac:dyDescent="0.2">
      <c r="A29" s="142">
        <v>630</v>
      </c>
      <c r="B29" s="142">
        <v>9</v>
      </c>
    </row>
    <row r="30" spans="1:4" x14ac:dyDescent="0.2">
      <c r="A30" s="142">
        <v>1040</v>
      </c>
      <c r="B30" s="142">
        <v>16</v>
      </c>
    </row>
    <row r="31" spans="1:4" x14ac:dyDescent="0.2">
      <c r="A31" s="142">
        <v>715</v>
      </c>
      <c r="B31" s="142">
        <v>11</v>
      </c>
    </row>
    <row r="32" spans="1:4" x14ac:dyDescent="0.2">
      <c r="A32" s="142">
        <v>715</v>
      </c>
      <c r="B32" s="142">
        <v>11</v>
      </c>
    </row>
    <row r="33" spans="1:2" x14ac:dyDescent="0.2">
      <c r="A33" s="142">
        <v>195</v>
      </c>
      <c r="B33" s="142">
        <v>3</v>
      </c>
    </row>
    <row r="34" spans="1:2" x14ac:dyDescent="0.2">
      <c r="A34" s="142">
        <v>1260</v>
      </c>
      <c r="B34" s="142">
        <v>18</v>
      </c>
    </row>
    <row r="35" spans="1:2" x14ac:dyDescent="0.2">
      <c r="A35" s="142">
        <v>560</v>
      </c>
      <c r="B35" s="142">
        <v>8</v>
      </c>
    </row>
    <row r="36" spans="1:2" x14ac:dyDescent="0.2">
      <c r="A36" s="142">
        <v>560</v>
      </c>
      <c r="B36" s="142">
        <v>8</v>
      </c>
    </row>
    <row r="37" spans="1:2" x14ac:dyDescent="0.2">
      <c r="A37" s="142">
        <v>700</v>
      </c>
      <c r="B37" s="142">
        <v>10</v>
      </c>
    </row>
    <row r="38" spans="1:2" x14ac:dyDescent="0.2">
      <c r="A38" s="142">
        <v>560</v>
      </c>
      <c r="B38" s="142">
        <v>8</v>
      </c>
    </row>
    <row r="39" spans="1:2" x14ac:dyDescent="0.2">
      <c r="A39" s="142">
        <v>700</v>
      </c>
      <c r="B39" s="142">
        <v>10</v>
      </c>
    </row>
    <row r="40" spans="1:2" x14ac:dyDescent="0.2">
      <c r="A40" s="142">
        <v>630</v>
      </c>
      <c r="B40" s="142">
        <v>9</v>
      </c>
    </row>
    <row r="41" spans="1:2" x14ac:dyDescent="0.2">
      <c r="A41" s="142">
        <v>490</v>
      </c>
      <c r="B41" s="142">
        <v>7</v>
      </c>
    </row>
    <row r="42" spans="1:2" x14ac:dyDescent="0.2">
      <c r="A42" s="142">
        <v>399</v>
      </c>
      <c r="B42" s="142">
        <v>21</v>
      </c>
    </row>
    <row r="43" spans="1:2" x14ac:dyDescent="0.2">
      <c r="A43" s="142">
        <v>209</v>
      </c>
      <c r="B43" s="142">
        <v>11</v>
      </c>
    </row>
    <row r="44" spans="1:2" x14ac:dyDescent="0.2">
      <c r="A44" s="142">
        <v>19</v>
      </c>
      <c r="B44" s="142">
        <v>1</v>
      </c>
    </row>
    <row r="45" spans="1:2" x14ac:dyDescent="0.2">
      <c r="A45" s="142">
        <v>57</v>
      </c>
      <c r="B45" s="142">
        <v>3</v>
      </c>
    </row>
    <row r="46" spans="1:2" x14ac:dyDescent="0.2">
      <c r="A46" s="142">
        <v>42</v>
      </c>
      <c r="B46" s="142">
        <v>2</v>
      </c>
    </row>
    <row r="47" spans="1:2" x14ac:dyDescent="0.2">
      <c r="A47" s="142">
        <v>126</v>
      </c>
      <c r="B47" s="142">
        <v>6</v>
      </c>
    </row>
    <row r="48" spans="1:2" x14ac:dyDescent="0.2">
      <c r="A48" s="142">
        <v>60</v>
      </c>
      <c r="B48" s="142">
        <v>3</v>
      </c>
    </row>
    <row r="49" spans="1:2" x14ac:dyDescent="0.2">
      <c r="A49" s="142">
        <v>168</v>
      </c>
      <c r="B49" s="142">
        <v>8</v>
      </c>
    </row>
    <row r="50" spans="1:2" x14ac:dyDescent="0.2">
      <c r="A50" s="142">
        <v>357</v>
      </c>
      <c r="B50" s="142">
        <v>17</v>
      </c>
    </row>
    <row r="51" spans="1:2" x14ac:dyDescent="0.2">
      <c r="A51" s="142">
        <v>210</v>
      </c>
      <c r="B51" s="142">
        <v>10</v>
      </c>
    </row>
    <row r="52" spans="1:2" x14ac:dyDescent="0.2">
      <c r="A52" s="142">
        <v>3010</v>
      </c>
      <c r="B52" s="142">
        <v>43</v>
      </c>
    </row>
    <row r="53" spans="1:2" x14ac:dyDescent="0.2">
      <c r="A53" s="142">
        <v>140</v>
      </c>
      <c r="B53" s="142">
        <v>2</v>
      </c>
    </row>
    <row r="54" spans="1:2" x14ac:dyDescent="0.2">
      <c r="A54" s="142">
        <v>135</v>
      </c>
      <c r="B54" s="142">
        <v>3</v>
      </c>
    </row>
    <row r="55" spans="1:2" x14ac:dyDescent="0.2">
      <c r="A55" s="142">
        <v>135</v>
      </c>
      <c r="B55" s="142">
        <v>3</v>
      </c>
    </row>
    <row r="56" spans="1:2" x14ac:dyDescent="0.2">
      <c r="A56" s="142">
        <v>225</v>
      </c>
      <c r="B56" s="142">
        <v>5</v>
      </c>
    </row>
    <row r="57" spans="1:2" x14ac:dyDescent="0.2">
      <c r="A57" s="142">
        <v>135</v>
      </c>
      <c r="B57" s="142">
        <v>3</v>
      </c>
    </row>
    <row r="58" spans="1:2" x14ac:dyDescent="0.2">
      <c r="A58" s="142">
        <v>225</v>
      </c>
      <c r="B58" s="142">
        <v>5</v>
      </c>
    </row>
    <row r="59" spans="1:2" x14ac:dyDescent="0.2">
      <c r="A59" s="142">
        <v>450</v>
      </c>
      <c r="B59" s="142">
        <v>10</v>
      </c>
    </row>
    <row r="60" spans="1:2" x14ac:dyDescent="0.2">
      <c r="A60" s="142">
        <v>225</v>
      </c>
      <c r="B60" s="142">
        <v>5</v>
      </c>
    </row>
    <row r="61" spans="1:2" x14ac:dyDescent="0.2">
      <c r="A61" s="142">
        <v>225</v>
      </c>
      <c r="B61" s="142">
        <v>5</v>
      </c>
    </row>
    <row r="62" spans="1:2" x14ac:dyDescent="0.2">
      <c r="A62" s="142">
        <v>225</v>
      </c>
      <c r="B62" s="142">
        <v>5</v>
      </c>
    </row>
    <row r="63" spans="1:2" x14ac:dyDescent="0.2">
      <c r="A63" s="142">
        <v>188</v>
      </c>
      <c r="B63" s="142">
        <v>4</v>
      </c>
    </row>
    <row r="64" spans="1:2" x14ac:dyDescent="0.2">
      <c r="A64" s="142">
        <v>235</v>
      </c>
      <c r="B64" s="142">
        <v>5</v>
      </c>
    </row>
    <row r="65" spans="1:2" x14ac:dyDescent="0.2">
      <c r="A65" s="142">
        <v>141</v>
      </c>
      <c r="B65" s="142">
        <v>3</v>
      </c>
    </row>
    <row r="66" spans="1:2" x14ac:dyDescent="0.2">
      <c r="A66" s="142">
        <v>235</v>
      </c>
      <c r="B66" s="142">
        <v>5</v>
      </c>
    </row>
    <row r="67" spans="1:2" x14ac:dyDescent="0.2">
      <c r="A67" s="142">
        <v>188</v>
      </c>
      <c r="B67" s="142">
        <v>4</v>
      </c>
    </row>
    <row r="68" spans="1:2" x14ac:dyDescent="0.2">
      <c r="A68" s="142">
        <v>141</v>
      </c>
      <c r="B68" s="142">
        <v>3</v>
      </c>
    </row>
    <row r="69" spans="1:2" x14ac:dyDescent="0.2">
      <c r="A69" s="142">
        <v>141</v>
      </c>
      <c r="B69" s="142">
        <v>3</v>
      </c>
    </row>
    <row r="70" spans="1:2" x14ac:dyDescent="0.2">
      <c r="A70" s="142">
        <v>141</v>
      </c>
      <c r="B70" s="142">
        <v>3</v>
      </c>
    </row>
    <row r="71" spans="1:2" x14ac:dyDescent="0.2">
      <c r="A71" s="142">
        <v>141</v>
      </c>
      <c r="B71" s="142">
        <v>3</v>
      </c>
    </row>
    <row r="72" spans="1:2" x14ac:dyDescent="0.2">
      <c r="A72" s="142">
        <v>141</v>
      </c>
      <c r="B72" s="142">
        <v>3</v>
      </c>
    </row>
    <row r="73" spans="1:2" x14ac:dyDescent="0.2">
      <c r="A73" s="142">
        <v>235</v>
      </c>
      <c r="B73" s="142">
        <v>5</v>
      </c>
    </row>
    <row r="74" spans="1:2" x14ac:dyDescent="0.2">
      <c r="A74" s="142">
        <v>235</v>
      </c>
      <c r="B74" s="142">
        <v>5</v>
      </c>
    </row>
    <row r="75" spans="1:2" x14ac:dyDescent="0.2">
      <c r="A75" s="142">
        <v>94</v>
      </c>
      <c r="B75" s="142">
        <v>2</v>
      </c>
    </row>
    <row r="76" spans="1:2" x14ac:dyDescent="0.2">
      <c r="A76" s="142">
        <v>235</v>
      </c>
      <c r="B76" s="142">
        <v>5</v>
      </c>
    </row>
    <row r="77" spans="1:2" x14ac:dyDescent="0.2">
      <c r="A77" s="142">
        <v>235</v>
      </c>
      <c r="B77" s="142">
        <v>5</v>
      </c>
    </row>
    <row r="78" spans="1:2" x14ac:dyDescent="0.2">
      <c r="A78" s="142">
        <v>235</v>
      </c>
      <c r="B78" s="142">
        <v>5</v>
      </c>
    </row>
    <row r="79" spans="1:2" x14ac:dyDescent="0.2">
      <c r="A79" s="142">
        <v>235</v>
      </c>
      <c r="B79" s="142">
        <v>5</v>
      </c>
    </row>
    <row r="80" spans="1:2" x14ac:dyDescent="0.2">
      <c r="A80" s="142">
        <v>235</v>
      </c>
      <c r="B80" s="142">
        <v>5</v>
      </c>
    </row>
    <row r="81" spans="1:2" x14ac:dyDescent="0.2">
      <c r="A81" s="142">
        <v>3280</v>
      </c>
      <c r="B81" s="142">
        <v>8</v>
      </c>
    </row>
    <row r="82" spans="1:2" x14ac:dyDescent="0.2">
      <c r="A82" s="142">
        <v>2480</v>
      </c>
      <c r="B82" s="142">
        <v>8</v>
      </c>
    </row>
    <row r="83" spans="1:2" x14ac:dyDescent="0.2">
      <c r="A83" s="142">
        <v>5330</v>
      </c>
      <c r="B83" s="142">
        <v>13</v>
      </c>
    </row>
    <row r="84" spans="1:2" x14ac:dyDescent="0.2">
      <c r="A84" s="142">
        <v>3410</v>
      </c>
      <c r="B84" s="142">
        <v>11</v>
      </c>
    </row>
    <row r="85" spans="1:2" x14ac:dyDescent="0.2">
      <c r="A85" s="142">
        <v>3280</v>
      </c>
      <c r="B85" s="142">
        <v>8</v>
      </c>
    </row>
    <row r="86" spans="1:2" x14ac:dyDescent="0.2">
      <c r="A86" s="142">
        <v>5330</v>
      </c>
      <c r="B86" s="142">
        <v>13</v>
      </c>
    </row>
    <row r="87" spans="1:2" x14ac:dyDescent="0.2">
      <c r="A87" s="142">
        <v>3100</v>
      </c>
      <c r="B87" s="142">
        <v>10</v>
      </c>
    </row>
    <row r="88" spans="1:2" x14ac:dyDescent="0.2">
      <c r="A88" s="142">
        <v>4100</v>
      </c>
      <c r="B88" s="142">
        <v>10</v>
      </c>
    </row>
    <row r="89" spans="1:2" x14ac:dyDescent="0.2">
      <c r="A89" s="142">
        <v>4100</v>
      </c>
      <c r="B89" s="142">
        <v>10</v>
      </c>
    </row>
    <row r="90" spans="1:2" x14ac:dyDescent="0.2">
      <c r="A90" s="142">
        <v>5270</v>
      </c>
      <c r="B90" s="142">
        <v>17</v>
      </c>
    </row>
    <row r="91" spans="1:2" x14ac:dyDescent="0.2">
      <c r="A91" s="142">
        <v>4340</v>
      </c>
      <c r="B91" s="142">
        <v>14</v>
      </c>
    </row>
    <row r="92" spans="1:2" x14ac:dyDescent="0.2">
      <c r="A92" s="142">
        <v>3410</v>
      </c>
      <c r="B92" s="142">
        <v>11</v>
      </c>
    </row>
    <row r="93" spans="1:2" x14ac:dyDescent="0.2">
      <c r="A93" s="142">
        <v>6970</v>
      </c>
      <c r="B93" s="142">
        <v>17</v>
      </c>
    </row>
    <row r="94" spans="1:2" x14ac:dyDescent="0.2">
      <c r="A94" s="142">
        <v>7380</v>
      </c>
      <c r="B94" s="142">
        <v>18</v>
      </c>
    </row>
    <row r="95" spans="1:2" x14ac:dyDescent="0.2">
      <c r="A95" s="142">
        <v>5330</v>
      </c>
      <c r="B95" s="142">
        <v>13</v>
      </c>
    </row>
    <row r="96" spans="1:2" x14ac:dyDescent="0.2">
      <c r="A96" s="142">
        <v>5270</v>
      </c>
      <c r="B96" s="142">
        <v>17</v>
      </c>
    </row>
    <row r="97" spans="1:2" x14ac:dyDescent="0.2">
      <c r="A97" s="142">
        <v>6970</v>
      </c>
      <c r="B97" s="142">
        <v>17</v>
      </c>
    </row>
    <row r="98" spans="1:2" x14ac:dyDescent="0.2">
      <c r="A98" s="142">
        <v>36</v>
      </c>
      <c r="B98" s="142">
        <v>1</v>
      </c>
    </row>
    <row r="99" spans="1:2" x14ac:dyDescent="0.2">
      <c r="A99" s="142">
        <v>108</v>
      </c>
      <c r="B99" s="142">
        <v>3</v>
      </c>
    </row>
    <row r="100" spans="1:2" x14ac:dyDescent="0.2">
      <c r="A100" s="142">
        <v>252</v>
      </c>
      <c r="B100" s="142">
        <v>7</v>
      </c>
    </row>
    <row r="101" spans="1:2" x14ac:dyDescent="0.2">
      <c r="A101" s="142">
        <v>180</v>
      </c>
      <c r="B101" s="142">
        <v>5</v>
      </c>
    </row>
    <row r="102" spans="1:2" x14ac:dyDescent="0.2">
      <c r="A102" s="142">
        <v>468</v>
      </c>
      <c r="B102" s="142">
        <v>13</v>
      </c>
    </row>
    <row r="103" spans="1:2" x14ac:dyDescent="0.2">
      <c r="A103" s="142">
        <v>72</v>
      </c>
      <c r="B103" s="142">
        <v>2</v>
      </c>
    </row>
    <row r="104" spans="1:2" x14ac:dyDescent="0.2">
      <c r="A104" s="142">
        <v>468</v>
      </c>
      <c r="B104" s="142">
        <v>13</v>
      </c>
    </row>
    <row r="105" spans="1:2" x14ac:dyDescent="0.2">
      <c r="A105" s="142">
        <v>180</v>
      </c>
      <c r="B105" s="142">
        <v>4</v>
      </c>
    </row>
    <row r="106" spans="1:2" x14ac:dyDescent="0.2">
      <c r="A106" s="142">
        <v>90</v>
      </c>
      <c r="B106" s="142">
        <v>2</v>
      </c>
    </row>
    <row r="107" spans="1:2" x14ac:dyDescent="0.2">
      <c r="A107" s="142">
        <v>765</v>
      </c>
      <c r="B107" s="142">
        <v>17</v>
      </c>
    </row>
    <row r="108" spans="1:2" x14ac:dyDescent="0.2">
      <c r="A108" s="142">
        <v>585</v>
      </c>
      <c r="B108" s="142">
        <v>13</v>
      </c>
    </row>
    <row r="109" spans="1:2" x14ac:dyDescent="0.2">
      <c r="A109" s="142">
        <v>945</v>
      </c>
      <c r="B109" s="142">
        <v>21</v>
      </c>
    </row>
    <row r="110" spans="1:2" x14ac:dyDescent="0.2">
      <c r="A110" s="142">
        <v>945</v>
      </c>
      <c r="B110" s="142">
        <v>21</v>
      </c>
    </row>
    <row r="111" spans="1:2" x14ac:dyDescent="0.2">
      <c r="A111" s="142">
        <v>765</v>
      </c>
      <c r="B111" s="142">
        <v>17</v>
      </c>
    </row>
    <row r="112" spans="1:2" x14ac:dyDescent="0.2">
      <c r="A112" s="142">
        <v>2565</v>
      </c>
      <c r="B112" s="142">
        <v>57</v>
      </c>
    </row>
    <row r="113" spans="1:3" x14ac:dyDescent="0.2">
      <c r="A113" s="144">
        <v>85</v>
      </c>
      <c r="B113" s="144">
        <v>5</v>
      </c>
    </row>
    <row r="114" spans="1:3" x14ac:dyDescent="0.2">
      <c r="A114" s="142">
        <v>68</v>
      </c>
      <c r="B114" s="142">
        <v>4</v>
      </c>
    </row>
    <row r="115" spans="1:3" x14ac:dyDescent="0.2">
      <c r="A115" s="142">
        <v>289</v>
      </c>
      <c r="B115" s="142">
        <v>17</v>
      </c>
    </row>
    <row r="116" spans="1:3" x14ac:dyDescent="0.2">
      <c r="A116" s="142">
        <v>2100</v>
      </c>
      <c r="B116" s="142">
        <v>10</v>
      </c>
    </row>
    <row r="117" spans="1:3" x14ac:dyDescent="0.2">
      <c r="A117" s="142">
        <v>1680</v>
      </c>
      <c r="B117" s="142">
        <v>8</v>
      </c>
    </row>
    <row r="118" spans="1:3" x14ac:dyDescent="0.2">
      <c r="A118" s="142">
        <v>1890</v>
      </c>
      <c r="B118" s="142">
        <v>7</v>
      </c>
    </row>
    <row r="119" spans="1:3" x14ac:dyDescent="0.2">
      <c r="A119" s="142">
        <v>2700</v>
      </c>
      <c r="B119" s="142">
        <v>10</v>
      </c>
    </row>
    <row r="120" spans="1:3" x14ac:dyDescent="0.2">
      <c r="A120" s="140" t="s">
        <v>447</v>
      </c>
      <c r="B120" s="140"/>
      <c r="C120" s="140"/>
    </row>
  </sheetData>
  <phoneticPr fontId="31" type="noConversion"/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19"/>
  <sheetViews>
    <sheetView zoomScale="150" zoomScaleNormal="150" workbookViewId="0">
      <selection activeCell="F23" sqref="F23"/>
    </sheetView>
  </sheetViews>
  <sheetFormatPr defaultRowHeight="12.75" x14ac:dyDescent="0.2"/>
  <cols>
    <col min="2" max="2" width="10.42578125" style="234" customWidth="1"/>
    <col min="3" max="3" width="10" customWidth="1"/>
    <col min="4" max="4" width="15.28515625" customWidth="1"/>
  </cols>
  <sheetData>
    <row r="1" spans="1:4" x14ac:dyDescent="0.2">
      <c r="A1" s="238" t="s">
        <v>381</v>
      </c>
      <c r="B1" s="239" t="s">
        <v>19</v>
      </c>
      <c r="C1" s="238" t="s">
        <v>382</v>
      </c>
      <c r="D1" s="238" t="s">
        <v>383</v>
      </c>
    </row>
    <row r="2" spans="1:4" x14ac:dyDescent="0.2">
      <c r="A2" s="235">
        <v>430690</v>
      </c>
      <c r="B2" s="236">
        <v>32</v>
      </c>
      <c r="C2" s="184">
        <v>0</v>
      </c>
      <c r="D2" s="14"/>
    </row>
    <row r="3" spans="1:4" x14ac:dyDescent="0.2">
      <c r="A3" s="235">
        <v>410989</v>
      </c>
      <c r="B3" s="236">
        <v>96</v>
      </c>
      <c r="C3" s="184">
        <v>0</v>
      </c>
      <c r="D3" s="14"/>
    </row>
    <row r="4" spans="1:4" x14ac:dyDescent="0.2">
      <c r="A4" s="235">
        <v>420889</v>
      </c>
      <c r="B4" s="236">
        <v>160</v>
      </c>
      <c r="C4" s="184">
        <v>0.2</v>
      </c>
      <c r="D4" s="14"/>
    </row>
    <row r="5" spans="1:4" x14ac:dyDescent="0.2">
      <c r="A5" s="235">
        <v>460497</v>
      </c>
      <c r="B5" s="236">
        <v>32</v>
      </c>
      <c r="C5" s="184">
        <v>0</v>
      </c>
      <c r="D5" s="14"/>
    </row>
    <row r="6" spans="1:4" x14ac:dyDescent="0.2">
      <c r="A6" s="235">
        <v>460498</v>
      </c>
      <c r="B6" s="236">
        <v>64</v>
      </c>
      <c r="C6" s="184">
        <v>0</v>
      </c>
      <c r="D6" s="14"/>
    </row>
    <row r="7" spans="1:4" x14ac:dyDescent="0.2">
      <c r="A7" s="235">
        <v>420890</v>
      </c>
      <c r="B7" s="236">
        <v>29</v>
      </c>
      <c r="C7" s="184">
        <v>0</v>
      </c>
      <c r="D7" s="14"/>
    </row>
    <row r="8" spans="1:4" x14ac:dyDescent="0.2">
      <c r="A8" s="235">
        <v>420891</v>
      </c>
      <c r="B8" s="236">
        <v>29</v>
      </c>
      <c r="C8" s="184">
        <v>0.15</v>
      </c>
      <c r="D8" s="14"/>
    </row>
    <row r="9" spans="1:4" x14ac:dyDescent="0.2">
      <c r="A9" s="235">
        <v>460495</v>
      </c>
      <c r="B9" s="236">
        <v>87</v>
      </c>
      <c r="C9" s="184">
        <v>0</v>
      </c>
      <c r="D9" s="14"/>
    </row>
    <row r="10" spans="1:4" x14ac:dyDescent="0.2">
      <c r="A10" s="235">
        <v>420892</v>
      </c>
      <c r="B10" s="236">
        <v>160</v>
      </c>
      <c r="C10" s="184">
        <v>0</v>
      </c>
      <c r="D10" s="14"/>
    </row>
    <row r="11" spans="1:4" x14ac:dyDescent="0.2">
      <c r="A11" s="235">
        <v>460499</v>
      </c>
      <c r="B11" s="236">
        <v>29</v>
      </c>
      <c r="C11" s="184">
        <v>0</v>
      </c>
      <c r="D11" s="14"/>
    </row>
    <row r="12" spans="1:4" x14ac:dyDescent="0.2">
      <c r="A12" s="235">
        <v>420894</v>
      </c>
      <c r="B12" s="236">
        <v>145</v>
      </c>
      <c r="C12" s="184">
        <v>0.1</v>
      </c>
      <c r="D12" s="14"/>
    </row>
    <row r="13" spans="1:4" x14ac:dyDescent="0.2">
      <c r="A13" s="235">
        <v>420895</v>
      </c>
      <c r="B13" s="236">
        <v>87</v>
      </c>
      <c r="C13" s="184">
        <v>0</v>
      </c>
      <c r="D13" s="14"/>
    </row>
    <row r="14" spans="1:4" x14ac:dyDescent="0.2">
      <c r="A14" s="235">
        <v>440010</v>
      </c>
      <c r="B14" s="236">
        <v>696</v>
      </c>
      <c r="C14" s="184">
        <v>0.02</v>
      </c>
      <c r="D14" s="14"/>
    </row>
    <row r="15" spans="1:4" x14ac:dyDescent="0.2">
      <c r="A15" s="235">
        <v>460502</v>
      </c>
      <c r="B15" s="236">
        <v>870</v>
      </c>
      <c r="C15" s="184">
        <v>0.05</v>
      </c>
      <c r="D15" s="14"/>
    </row>
    <row r="16" spans="1:4" x14ac:dyDescent="0.2">
      <c r="A16" s="235">
        <v>440021</v>
      </c>
      <c r="B16" s="236">
        <v>190</v>
      </c>
      <c r="C16" s="184">
        <v>0</v>
      </c>
      <c r="D16" s="14"/>
    </row>
    <row r="17" spans="1:4" x14ac:dyDescent="0.2">
      <c r="A17" s="235">
        <v>440022</v>
      </c>
      <c r="B17" s="236">
        <v>38</v>
      </c>
      <c r="C17" s="184">
        <v>0</v>
      </c>
      <c r="D17" s="14"/>
    </row>
    <row r="18" spans="1:4" x14ac:dyDescent="0.2">
      <c r="A18" s="235">
        <v>440023</v>
      </c>
      <c r="B18" s="236">
        <v>570</v>
      </c>
      <c r="C18" s="184">
        <v>0.02</v>
      </c>
      <c r="D18" s="14"/>
    </row>
    <row r="19" spans="1:4" x14ac:dyDescent="0.2">
      <c r="A19" s="235">
        <v>440024</v>
      </c>
      <c r="B19" s="236">
        <v>114</v>
      </c>
      <c r="C19" s="184">
        <v>0</v>
      </c>
      <c r="D19" s="14"/>
    </row>
    <row r="20" spans="1:4" x14ac:dyDescent="0.2">
      <c r="A20" s="235">
        <v>440025</v>
      </c>
      <c r="B20" s="236">
        <v>76</v>
      </c>
      <c r="C20" s="184">
        <v>0</v>
      </c>
      <c r="D20" s="14"/>
    </row>
    <row r="21" spans="1:4" x14ac:dyDescent="0.2">
      <c r="A21" s="235">
        <v>440026</v>
      </c>
      <c r="B21" s="236">
        <v>38</v>
      </c>
      <c r="C21" s="184">
        <v>0</v>
      </c>
      <c r="D21" s="14"/>
    </row>
    <row r="22" spans="1:4" x14ac:dyDescent="0.2">
      <c r="A22" s="235">
        <v>430707</v>
      </c>
      <c r="B22" s="236">
        <v>39</v>
      </c>
      <c r="C22" s="184">
        <v>0</v>
      </c>
      <c r="D22" s="14"/>
    </row>
    <row r="23" spans="1:4" x14ac:dyDescent="0.2">
      <c r="A23" s="235">
        <v>440032</v>
      </c>
      <c r="B23" s="236">
        <v>114</v>
      </c>
      <c r="C23" s="184">
        <v>0</v>
      </c>
      <c r="D23" s="14"/>
    </row>
    <row r="24" spans="1:4" x14ac:dyDescent="0.2">
      <c r="A24" s="235">
        <v>420886</v>
      </c>
      <c r="B24" s="236">
        <v>715</v>
      </c>
      <c r="C24" s="184">
        <v>0.05</v>
      </c>
      <c r="D24" s="14"/>
    </row>
    <row r="25" spans="1:4" x14ac:dyDescent="0.2">
      <c r="A25" s="235">
        <v>420887</v>
      </c>
      <c r="B25" s="236">
        <v>585</v>
      </c>
      <c r="C25" s="184">
        <v>0.02</v>
      </c>
      <c r="D25" s="14"/>
    </row>
    <row r="26" spans="1:4" x14ac:dyDescent="0.2">
      <c r="A26" s="235">
        <v>420888</v>
      </c>
      <c r="B26" s="236">
        <v>975</v>
      </c>
      <c r="C26" s="184">
        <v>0.05</v>
      </c>
      <c r="D26" s="14"/>
    </row>
    <row r="27" spans="1:4" x14ac:dyDescent="0.2">
      <c r="A27" s="235">
        <v>430691</v>
      </c>
      <c r="B27" s="236">
        <v>455</v>
      </c>
      <c r="C27" s="184">
        <v>0.02</v>
      </c>
      <c r="D27" s="14"/>
    </row>
    <row r="28" spans="1:4" x14ac:dyDescent="0.2">
      <c r="A28" s="235">
        <v>430692</v>
      </c>
      <c r="B28" s="236">
        <v>630</v>
      </c>
      <c r="C28" s="184">
        <v>0.02</v>
      </c>
      <c r="D28" s="14"/>
    </row>
    <row r="29" spans="1:4" x14ac:dyDescent="0.2">
      <c r="A29" s="235">
        <v>460500</v>
      </c>
      <c r="B29" s="236">
        <v>630</v>
      </c>
      <c r="C29" s="184">
        <v>0.02</v>
      </c>
      <c r="D29" s="14"/>
    </row>
    <row r="30" spans="1:4" x14ac:dyDescent="0.2">
      <c r="A30" s="237">
        <v>410990</v>
      </c>
      <c r="B30" s="236">
        <v>1040</v>
      </c>
      <c r="C30" s="184">
        <v>0.25</v>
      </c>
      <c r="D30" s="14"/>
    </row>
    <row r="31" spans="1:4" x14ac:dyDescent="0.2">
      <c r="A31" s="235">
        <v>481013</v>
      </c>
      <c r="B31" s="236">
        <v>715</v>
      </c>
      <c r="C31" s="184">
        <v>0.05</v>
      </c>
      <c r="D31" s="14"/>
    </row>
    <row r="32" spans="1:4" x14ac:dyDescent="0.2">
      <c r="A32" s="235">
        <v>460501</v>
      </c>
      <c r="B32" s="236">
        <v>715</v>
      </c>
      <c r="C32" s="184">
        <v>0.05</v>
      </c>
      <c r="D32" s="14"/>
    </row>
    <row r="33" spans="1:4" x14ac:dyDescent="0.2">
      <c r="A33" s="235">
        <v>440012</v>
      </c>
      <c r="B33" s="236">
        <v>195</v>
      </c>
      <c r="C33" s="184">
        <v>0</v>
      </c>
      <c r="D33" s="14"/>
    </row>
    <row r="34" spans="1:4" x14ac:dyDescent="0.2">
      <c r="A34" s="235">
        <v>420899</v>
      </c>
      <c r="B34" s="236">
        <v>1260</v>
      </c>
      <c r="C34" s="184">
        <v>7.0000000000000007E-2</v>
      </c>
      <c r="D34" s="14"/>
    </row>
    <row r="35" spans="1:4" x14ac:dyDescent="0.2">
      <c r="A35" s="235">
        <v>440014</v>
      </c>
      <c r="B35" s="236">
        <v>560</v>
      </c>
      <c r="C35" s="184">
        <v>0.02</v>
      </c>
      <c r="D35" s="14"/>
    </row>
    <row r="36" spans="1:4" x14ac:dyDescent="0.2">
      <c r="A36" s="235">
        <v>420901</v>
      </c>
      <c r="B36" s="236">
        <v>560</v>
      </c>
      <c r="C36" s="184">
        <v>0.02</v>
      </c>
      <c r="D36" s="14"/>
    </row>
    <row r="37" spans="1:4" x14ac:dyDescent="0.2">
      <c r="A37" s="235">
        <v>430699</v>
      </c>
      <c r="B37" s="236">
        <v>700</v>
      </c>
      <c r="C37" s="184">
        <v>0.05</v>
      </c>
      <c r="D37" s="14"/>
    </row>
    <row r="38" spans="1:4" x14ac:dyDescent="0.2">
      <c r="A38" s="235">
        <v>430700</v>
      </c>
      <c r="B38" s="236">
        <v>560</v>
      </c>
      <c r="C38" s="184">
        <v>0.02</v>
      </c>
      <c r="D38" s="14"/>
    </row>
    <row r="39" spans="1:4" x14ac:dyDescent="0.2">
      <c r="A39" s="235">
        <v>420903</v>
      </c>
      <c r="B39" s="236">
        <v>700</v>
      </c>
      <c r="C39" s="184">
        <v>0.05</v>
      </c>
      <c r="D39" s="14"/>
    </row>
    <row r="40" spans="1:4" x14ac:dyDescent="0.2">
      <c r="A40" s="235">
        <v>460509</v>
      </c>
      <c r="B40" s="236">
        <v>630</v>
      </c>
      <c r="C40" s="184">
        <v>0.02</v>
      </c>
      <c r="D40" s="14"/>
    </row>
    <row r="41" spans="1:4" x14ac:dyDescent="0.2">
      <c r="A41" s="235">
        <v>430708</v>
      </c>
      <c r="B41" s="236">
        <v>490</v>
      </c>
      <c r="C41" s="184">
        <v>0.02</v>
      </c>
      <c r="D41" s="14"/>
    </row>
    <row r="42" spans="1:4" x14ac:dyDescent="0.2">
      <c r="A42" s="235">
        <v>430695</v>
      </c>
      <c r="B42" s="236">
        <v>399</v>
      </c>
      <c r="C42" s="184">
        <v>0.02</v>
      </c>
      <c r="D42" s="14"/>
    </row>
    <row r="43" spans="1:4" x14ac:dyDescent="0.2">
      <c r="A43" s="235">
        <v>440009</v>
      </c>
      <c r="B43" s="236">
        <v>209</v>
      </c>
      <c r="C43" s="184">
        <v>0</v>
      </c>
      <c r="D43" s="14"/>
    </row>
    <row r="44" spans="1:4" x14ac:dyDescent="0.2">
      <c r="A44" s="235">
        <v>440013</v>
      </c>
      <c r="B44" s="236">
        <v>19</v>
      </c>
      <c r="C44" s="184">
        <v>0</v>
      </c>
      <c r="D44" s="14"/>
    </row>
    <row r="45" spans="1:4" x14ac:dyDescent="0.2">
      <c r="A45" s="235">
        <v>440015</v>
      </c>
      <c r="B45" s="236">
        <v>57</v>
      </c>
      <c r="C45" s="184">
        <v>0</v>
      </c>
      <c r="D45" s="14"/>
    </row>
    <row r="46" spans="1:4" x14ac:dyDescent="0.2">
      <c r="A46" s="235">
        <v>481015</v>
      </c>
      <c r="B46" s="236">
        <v>42</v>
      </c>
      <c r="C46" s="184">
        <v>0</v>
      </c>
      <c r="D46" s="14"/>
    </row>
    <row r="47" spans="1:4" x14ac:dyDescent="0.2">
      <c r="A47" s="235">
        <v>481016</v>
      </c>
      <c r="B47" s="236">
        <v>126</v>
      </c>
      <c r="C47" s="184">
        <v>0</v>
      </c>
      <c r="D47" s="14"/>
    </row>
    <row r="48" spans="1:4" x14ac:dyDescent="0.2">
      <c r="A48" s="235">
        <v>440018</v>
      </c>
      <c r="B48" s="236">
        <v>60</v>
      </c>
      <c r="C48" s="184">
        <v>0</v>
      </c>
      <c r="D48" s="14"/>
    </row>
    <row r="49" spans="1:4" x14ac:dyDescent="0.2">
      <c r="A49" s="235">
        <v>420907</v>
      </c>
      <c r="B49" s="236">
        <v>168</v>
      </c>
      <c r="C49" s="184">
        <v>0</v>
      </c>
      <c r="D49" s="14"/>
    </row>
    <row r="50" spans="1:4" x14ac:dyDescent="0.2">
      <c r="A50" s="235">
        <v>440019</v>
      </c>
      <c r="B50" s="236">
        <v>357</v>
      </c>
      <c r="C50" s="184">
        <v>0.02</v>
      </c>
      <c r="D50" s="14"/>
    </row>
    <row r="51" spans="1:4" x14ac:dyDescent="0.2">
      <c r="A51" s="235">
        <v>440020</v>
      </c>
      <c r="B51" s="236">
        <v>210</v>
      </c>
      <c r="C51" s="184">
        <v>0</v>
      </c>
      <c r="D51" s="14"/>
    </row>
    <row r="52" spans="1:4" x14ac:dyDescent="0.2">
      <c r="A52" s="235">
        <v>460514</v>
      </c>
      <c r="B52" s="236">
        <v>3010</v>
      </c>
      <c r="C52" s="184">
        <v>7.0000000000000007E-2</v>
      </c>
      <c r="D52" s="14"/>
    </row>
    <row r="53" spans="1:4" x14ac:dyDescent="0.2">
      <c r="A53" s="235">
        <v>460519</v>
      </c>
      <c r="B53" s="236">
        <v>140</v>
      </c>
      <c r="C53" s="184">
        <v>0</v>
      </c>
      <c r="D53" s="14"/>
    </row>
    <row r="54" spans="1:4" x14ac:dyDescent="0.2">
      <c r="A54" s="235">
        <v>420896</v>
      </c>
      <c r="B54" s="236">
        <v>135</v>
      </c>
      <c r="C54" s="184">
        <v>0</v>
      </c>
      <c r="D54" s="14"/>
    </row>
    <row r="55" spans="1:4" x14ac:dyDescent="0.2">
      <c r="A55" s="235">
        <v>420897</v>
      </c>
      <c r="B55" s="236">
        <v>135</v>
      </c>
      <c r="C55" s="184">
        <v>0</v>
      </c>
      <c r="D55" s="14"/>
    </row>
    <row r="56" spans="1:4" x14ac:dyDescent="0.2">
      <c r="A56" s="235">
        <v>420898</v>
      </c>
      <c r="B56" s="236">
        <v>225</v>
      </c>
      <c r="C56" s="184">
        <v>0</v>
      </c>
      <c r="D56" s="14"/>
    </row>
    <row r="57" spans="1:4" x14ac:dyDescent="0.2">
      <c r="A57" s="235">
        <v>460503</v>
      </c>
      <c r="B57" s="236">
        <v>135</v>
      </c>
      <c r="C57" s="184">
        <v>0</v>
      </c>
      <c r="D57" s="14"/>
    </row>
    <row r="58" spans="1:4" x14ac:dyDescent="0.2">
      <c r="A58" s="235">
        <v>460504</v>
      </c>
      <c r="B58" s="236">
        <v>225</v>
      </c>
      <c r="C58" s="184">
        <v>0</v>
      </c>
      <c r="D58" s="14"/>
    </row>
    <row r="59" spans="1:4" x14ac:dyDescent="0.2">
      <c r="A59" s="235">
        <v>460505</v>
      </c>
      <c r="B59" s="236">
        <v>450</v>
      </c>
      <c r="C59" s="184">
        <v>0.02</v>
      </c>
      <c r="D59" s="14"/>
    </row>
    <row r="60" spans="1:4" x14ac:dyDescent="0.2">
      <c r="A60" s="235">
        <v>460506</v>
      </c>
      <c r="B60" s="236">
        <v>225</v>
      </c>
      <c r="C60" s="184">
        <v>0</v>
      </c>
      <c r="D60" s="14"/>
    </row>
    <row r="61" spans="1:4" x14ac:dyDescent="0.2">
      <c r="A61" s="235">
        <v>460507</v>
      </c>
      <c r="B61" s="236">
        <v>225</v>
      </c>
      <c r="C61" s="184">
        <v>0</v>
      </c>
      <c r="D61" s="14"/>
    </row>
    <row r="62" spans="1:4" x14ac:dyDescent="0.2">
      <c r="A62" s="235">
        <v>481014</v>
      </c>
      <c r="B62" s="236">
        <v>225</v>
      </c>
      <c r="C62" s="184">
        <v>0</v>
      </c>
      <c r="D62" s="14"/>
    </row>
    <row r="63" spans="1:4" x14ac:dyDescent="0.2">
      <c r="A63" s="235">
        <v>460508</v>
      </c>
      <c r="B63" s="236">
        <v>188</v>
      </c>
      <c r="C63" s="184">
        <v>0</v>
      </c>
      <c r="D63" s="14"/>
    </row>
    <row r="64" spans="1:4" x14ac:dyDescent="0.2">
      <c r="A64" s="235">
        <v>420904</v>
      </c>
      <c r="B64" s="236">
        <v>235</v>
      </c>
      <c r="C64" s="184">
        <v>0</v>
      </c>
      <c r="D64" s="14"/>
    </row>
    <row r="65" spans="1:4" x14ac:dyDescent="0.2">
      <c r="A65" s="235">
        <v>420905</v>
      </c>
      <c r="B65" s="236">
        <v>141</v>
      </c>
      <c r="C65" s="184">
        <v>0</v>
      </c>
      <c r="D65" s="14"/>
    </row>
    <row r="66" spans="1:4" x14ac:dyDescent="0.2">
      <c r="A66" s="235">
        <v>420906</v>
      </c>
      <c r="B66" s="236">
        <v>235</v>
      </c>
      <c r="C66" s="184">
        <v>0</v>
      </c>
      <c r="D66" s="14"/>
    </row>
    <row r="67" spans="1:4" x14ac:dyDescent="0.2">
      <c r="A67" s="235">
        <v>440030</v>
      </c>
      <c r="B67" s="236">
        <v>188</v>
      </c>
      <c r="C67" s="184">
        <v>0</v>
      </c>
      <c r="D67" s="14"/>
    </row>
    <row r="68" spans="1:4" x14ac:dyDescent="0.2">
      <c r="A68" s="235">
        <v>410991</v>
      </c>
      <c r="B68" s="236">
        <v>141</v>
      </c>
      <c r="C68" s="184">
        <v>0</v>
      </c>
      <c r="D68" s="14"/>
    </row>
    <row r="69" spans="1:4" x14ac:dyDescent="0.2">
      <c r="A69" s="235">
        <v>440029</v>
      </c>
      <c r="B69" s="236">
        <v>141</v>
      </c>
      <c r="C69" s="184">
        <v>0</v>
      </c>
      <c r="D69" s="14"/>
    </row>
    <row r="70" spans="1:4" x14ac:dyDescent="0.2">
      <c r="A70" s="235">
        <v>420909</v>
      </c>
      <c r="B70" s="236">
        <v>141</v>
      </c>
      <c r="C70" s="184">
        <v>0</v>
      </c>
      <c r="D70" s="14"/>
    </row>
    <row r="71" spans="1:4" x14ac:dyDescent="0.2">
      <c r="A71" s="235">
        <v>430706</v>
      </c>
      <c r="B71" s="236">
        <v>141</v>
      </c>
      <c r="C71" s="184">
        <v>0</v>
      </c>
      <c r="D71" s="14"/>
    </row>
    <row r="72" spans="1:4" x14ac:dyDescent="0.2">
      <c r="A72" s="235">
        <v>420914</v>
      </c>
      <c r="B72" s="236">
        <v>141</v>
      </c>
      <c r="C72" s="184">
        <v>0</v>
      </c>
      <c r="D72" s="14"/>
    </row>
    <row r="73" spans="1:4" x14ac:dyDescent="0.2">
      <c r="A73" s="235">
        <v>460512</v>
      </c>
      <c r="B73" s="236">
        <v>235</v>
      </c>
      <c r="C73" s="184">
        <v>0</v>
      </c>
      <c r="D73" s="14"/>
    </row>
    <row r="74" spans="1:4" x14ac:dyDescent="0.2">
      <c r="A74" s="235">
        <v>420915</v>
      </c>
      <c r="B74" s="236">
        <v>235</v>
      </c>
      <c r="C74" s="184">
        <v>0</v>
      </c>
      <c r="D74" s="14"/>
    </row>
    <row r="75" spans="1:4" x14ac:dyDescent="0.2">
      <c r="A75" s="235">
        <v>420918</v>
      </c>
      <c r="B75" s="236">
        <v>94</v>
      </c>
      <c r="C75" s="184">
        <v>0</v>
      </c>
      <c r="D75" s="14"/>
    </row>
    <row r="76" spans="1:4" x14ac:dyDescent="0.2">
      <c r="A76" s="235">
        <v>460517</v>
      </c>
      <c r="B76" s="236">
        <v>235</v>
      </c>
      <c r="C76" s="184">
        <v>0</v>
      </c>
      <c r="D76" s="14"/>
    </row>
    <row r="77" spans="1:4" x14ac:dyDescent="0.2">
      <c r="A77" s="235">
        <v>460518</v>
      </c>
      <c r="B77" s="236">
        <v>235</v>
      </c>
      <c r="C77" s="184">
        <v>0</v>
      </c>
      <c r="D77" s="14"/>
    </row>
    <row r="78" spans="1:4" x14ac:dyDescent="0.2">
      <c r="A78" s="235">
        <v>420920</v>
      </c>
      <c r="B78" s="236">
        <v>235</v>
      </c>
      <c r="C78" s="184">
        <v>0</v>
      </c>
      <c r="D78" s="14"/>
    </row>
    <row r="79" spans="1:4" x14ac:dyDescent="0.2">
      <c r="A79" s="235">
        <v>420921</v>
      </c>
      <c r="B79" s="236">
        <v>235</v>
      </c>
      <c r="C79" s="184">
        <v>0</v>
      </c>
      <c r="D79" s="14"/>
    </row>
    <row r="80" spans="1:4" x14ac:dyDescent="0.2">
      <c r="A80" s="235">
        <v>420922</v>
      </c>
      <c r="B80" s="236">
        <v>235</v>
      </c>
      <c r="C80" s="184">
        <v>0</v>
      </c>
      <c r="D80" s="14"/>
    </row>
    <row r="81" spans="1:4" x14ac:dyDescent="0.2">
      <c r="A81" s="235">
        <v>420900</v>
      </c>
      <c r="B81" s="236">
        <v>3280</v>
      </c>
      <c r="C81" s="184">
        <v>7.0000000000000007E-2</v>
      </c>
      <c r="D81" s="14"/>
    </row>
    <row r="82" spans="1:4" x14ac:dyDescent="0.2">
      <c r="A82" s="235">
        <v>430698</v>
      </c>
      <c r="B82" s="236">
        <v>2480</v>
      </c>
      <c r="C82" s="184">
        <v>7.0000000000000007E-2</v>
      </c>
      <c r="D82" s="14"/>
    </row>
    <row r="83" spans="1:4" x14ac:dyDescent="0.2">
      <c r="A83" s="235">
        <v>430701</v>
      </c>
      <c r="B83" s="236">
        <v>5330</v>
      </c>
      <c r="C83" s="184">
        <v>0.1</v>
      </c>
      <c r="D83" s="14"/>
    </row>
    <row r="84" spans="1:4" x14ac:dyDescent="0.2">
      <c r="A84" s="235">
        <v>481017</v>
      </c>
      <c r="B84" s="236">
        <v>3410</v>
      </c>
      <c r="C84" s="184">
        <v>7.0000000000000007E-2</v>
      </c>
      <c r="D84" s="14"/>
    </row>
    <row r="85" spans="1:4" x14ac:dyDescent="0.2">
      <c r="A85" s="235">
        <v>481018</v>
      </c>
      <c r="B85" s="236">
        <v>3280</v>
      </c>
      <c r="C85" s="184">
        <v>7.0000000000000007E-2</v>
      </c>
      <c r="D85" s="14"/>
    </row>
    <row r="86" spans="1:4" x14ac:dyDescent="0.2">
      <c r="A86" s="235">
        <v>430702</v>
      </c>
      <c r="B86" s="236">
        <v>5330</v>
      </c>
      <c r="C86" s="184">
        <v>0.1</v>
      </c>
      <c r="D86" s="14"/>
    </row>
    <row r="87" spans="1:4" x14ac:dyDescent="0.2">
      <c r="A87" s="235">
        <v>481020</v>
      </c>
      <c r="B87" s="236">
        <v>3100</v>
      </c>
      <c r="C87" s="184">
        <v>7.0000000000000007E-2</v>
      </c>
      <c r="D87" s="14"/>
    </row>
    <row r="88" spans="1:4" x14ac:dyDescent="0.2">
      <c r="A88" s="235">
        <v>481019</v>
      </c>
      <c r="B88" s="236">
        <v>4100</v>
      </c>
      <c r="C88" s="184">
        <v>7.0000000000000007E-2</v>
      </c>
      <c r="D88" s="14"/>
    </row>
    <row r="89" spans="1:4" x14ac:dyDescent="0.2">
      <c r="A89" s="235">
        <v>420908</v>
      </c>
      <c r="B89" s="236">
        <v>4100</v>
      </c>
      <c r="C89" s="184">
        <v>7.0000000000000007E-2</v>
      </c>
      <c r="D89" s="14"/>
    </row>
    <row r="90" spans="1:4" x14ac:dyDescent="0.2">
      <c r="A90" s="235">
        <v>460510</v>
      </c>
      <c r="B90" s="236">
        <v>5270</v>
      </c>
      <c r="C90" s="184">
        <v>0.1</v>
      </c>
      <c r="D90" s="14"/>
    </row>
    <row r="91" spans="1:4" x14ac:dyDescent="0.2">
      <c r="A91" s="235">
        <v>460511</v>
      </c>
      <c r="B91" s="236">
        <v>4340</v>
      </c>
      <c r="C91" s="184">
        <v>7.0000000000000007E-2</v>
      </c>
      <c r="D91" s="14"/>
    </row>
    <row r="92" spans="1:4" x14ac:dyDescent="0.2">
      <c r="A92" s="235">
        <v>430705</v>
      </c>
      <c r="B92" s="236">
        <v>3410</v>
      </c>
      <c r="C92" s="184">
        <v>7.0000000000000007E-2</v>
      </c>
      <c r="D92" s="14"/>
    </row>
    <row r="93" spans="1:4" x14ac:dyDescent="0.2">
      <c r="A93" s="235">
        <v>420911</v>
      </c>
      <c r="B93" s="236">
        <v>6970</v>
      </c>
      <c r="C93" s="184">
        <v>0.1</v>
      </c>
      <c r="D93" s="14"/>
    </row>
    <row r="94" spans="1:4" x14ac:dyDescent="0.2">
      <c r="A94" s="235">
        <v>420912</v>
      </c>
      <c r="B94" s="236">
        <v>7380</v>
      </c>
      <c r="C94" s="184">
        <v>0.1</v>
      </c>
      <c r="D94" s="14"/>
    </row>
    <row r="95" spans="1:4" x14ac:dyDescent="0.2">
      <c r="A95" s="235">
        <v>420913</v>
      </c>
      <c r="B95" s="236">
        <v>5330</v>
      </c>
      <c r="C95" s="184">
        <v>0.1</v>
      </c>
      <c r="D95" s="14"/>
    </row>
    <row r="96" spans="1:4" x14ac:dyDescent="0.2">
      <c r="A96" s="235">
        <v>440031</v>
      </c>
      <c r="B96" s="236">
        <v>5270</v>
      </c>
      <c r="C96" s="184">
        <v>0.1</v>
      </c>
      <c r="D96" s="14"/>
    </row>
    <row r="97" spans="1:4" x14ac:dyDescent="0.2">
      <c r="A97" s="235">
        <v>420919</v>
      </c>
      <c r="B97" s="236">
        <v>6970</v>
      </c>
      <c r="C97" s="184">
        <v>0.1</v>
      </c>
      <c r="D97" s="14"/>
    </row>
    <row r="98" spans="1:4" x14ac:dyDescent="0.2">
      <c r="A98" s="235">
        <v>460496</v>
      </c>
      <c r="B98" s="236">
        <v>36</v>
      </c>
      <c r="C98" s="184">
        <v>0</v>
      </c>
      <c r="D98" s="14"/>
    </row>
    <row r="99" spans="1:4" x14ac:dyDescent="0.2">
      <c r="A99" s="235">
        <v>420893</v>
      </c>
      <c r="B99" s="236">
        <v>108</v>
      </c>
      <c r="C99" s="184">
        <v>0</v>
      </c>
      <c r="D99" s="14"/>
    </row>
    <row r="100" spans="1:4" x14ac:dyDescent="0.2">
      <c r="A100" s="235">
        <v>440011</v>
      </c>
      <c r="B100" s="236">
        <v>252</v>
      </c>
      <c r="C100" s="184">
        <v>0</v>
      </c>
      <c r="D100" s="14"/>
    </row>
    <row r="101" spans="1:4" x14ac:dyDescent="0.2">
      <c r="A101" s="235">
        <v>420902</v>
      </c>
      <c r="B101" s="236">
        <v>180</v>
      </c>
      <c r="C101" s="184">
        <v>0</v>
      </c>
      <c r="D101" s="14"/>
    </row>
    <row r="102" spans="1:4" x14ac:dyDescent="0.2">
      <c r="A102" s="235">
        <v>420910</v>
      </c>
      <c r="B102" s="236">
        <v>468</v>
      </c>
      <c r="C102" s="184">
        <v>0.02</v>
      </c>
      <c r="D102" s="14"/>
    </row>
    <row r="103" spans="1:4" x14ac:dyDescent="0.2">
      <c r="A103" s="235">
        <v>420917</v>
      </c>
      <c r="B103" s="236">
        <v>72</v>
      </c>
      <c r="C103" s="184">
        <v>0</v>
      </c>
      <c r="D103" s="14"/>
    </row>
    <row r="104" spans="1:4" x14ac:dyDescent="0.2">
      <c r="A104" s="235">
        <v>460513</v>
      </c>
      <c r="B104" s="236">
        <v>468</v>
      </c>
      <c r="C104" s="184">
        <v>0.02</v>
      </c>
      <c r="D104" s="14"/>
    </row>
    <row r="105" spans="1:4" x14ac:dyDescent="0.2">
      <c r="A105" s="235">
        <v>430693</v>
      </c>
      <c r="B105" s="236">
        <v>180</v>
      </c>
      <c r="C105" s="184">
        <v>0</v>
      </c>
      <c r="D105" s="14"/>
    </row>
    <row r="106" spans="1:4" x14ac:dyDescent="0.2">
      <c r="A106" s="235">
        <v>440016</v>
      </c>
      <c r="B106" s="236">
        <v>90</v>
      </c>
      <c r="C106" s="184">
        <v>0</v>
      </c>
      <c r="D106" s="14"/>
    </row>
    <row r="107" spans="1:4" x14ac:dyDescent="0.2">
      <c r="A107" s="235">
        <v>430703</v>
      </c>
      <c r="B107" s="236">
        <v>765</v>
      </c>
      <c r="C107" s="184">
        <v>0.05</v>
      </c>
      <c r="D107" s="14"/>
    </row>
    <row r="108" spans="1:4" x14ac:dyDescent="0.2">
      <c r="A108" s="235">
        <v>430704</v>
      </c>
      <c r="B108" s="236">
        <v>585</v>
      </c>
      <c r="C108" s="184">
        <v>0.02</v>
      </c>
      <c r="D108" s="14"/>
    </row>
    <row r="109" spans="1:4" x14ac:dyDescent="0.2">
      <c r="A109" s="235">
        <v>440027</v>
      </c>
      <c r="B109" s="236">
        <v>945</v>
      </c>
      <c r="C109" s="184">
        <v>0.05</v>
      </c>
      <c r="D109" s="14"/>
    </row>
    <row r="110" spans="1:4" x14ac:dyDescent="0.2">
      <c r="A110" s="235">
        <v>440028</v>
      </c>
      <c r="B110" s="236">
        <v>945</v>
      </c>
      <c r="C110" s="184">
        <v>0.05</v>
      </c>
      <c r="D110" s="14"/>
    </row>
    <row r="111" spans="1:4" x14ac:dyDescent="0.2">
      <c r="A111" s="235">
        <v>420916</v>
      </c>
      <c r="B111" s="236">
        <v>765</v>
      </c>
      <c r="C111" s="184">
        <v>0.05</v>
      </c>
      <c r="D111" s="14"/>
    </row>
    <row r="112" spans="1:4" x14ac:dyDescent="0.2">
      <c r="A112" s="235">
        <v>460515</v>
      </c>
      <c r="B112" s="236">
        <v>2565</v>
      </c>
      <c r="C112" s="184">
        <v>7.0000000000000007E-2</v>
      </c>
      <c r="D112" s="14"/>
    </row>
    <row r="113" spans="1:4" x14ac:dyDescent="0.2">
      <c r="A113" s="235">
        <v>430694</v>
      </c>
      <c r="B113" s="236">
        <v>85</v>
      </c>
      <c r="C113" s="184">
        <v>0</v>
      </c>
      <c r="D113" s="14"/>
    </row>
    <row r="114" spans="1:4" x14ac:dyDescent="0.2">
      <c r="A114" s="235">
        <v>440017</v>
      </c>
      <c r="B114" s="236">
        <v>68</v>
      </c>
      <c r="C114" s="184">
        <v>0</v>
      </c>
      <c r="D114" s="14"/>
    </row>
    <row r="115" spans="1:4" x14ac:dyDescent="0.2">
      <c r="A115" s="235">
        <v>460516</v>
      </c>
      <c r="B115" s="236">
        <v>289</v>
      </c>
      <c r="C115" s="184">
        <v>0</v>
      </c>
      <c r="D115" s="14"/>
    </row>
    <row r="116" spans="1:4" x14ac:dyDescent="0.2">
      <c r="A116" s="235">
        <v>430696</v>
      </c>
      <c r="B116" s="236">
        <v>2100</v>
      </c>
      <c r="C116" s="184">
        <v>7.0000000000000007E-2</v>
      </c>
      <c r="D116" s="14"/>
    </row>
    <row r="117" spans="1:4" x14ac:dyDescent="0.2">
      <c r="A117" s="235">
        <v>430697</v>
      </c>
      <c r="B117" s="236">
        <v>1680</v>
      </c>
      <c r="C117" s="184">
        <v>7.0000000000000007E-2</v>
      </c>
      <c r="D117" s="14"/>
    </row>
    <row r="118" spans="1:4" x14ac:dyDescent="0.2">
      <c r="A118" s="235">
        <v>481021</v>
      </c>
      <c r="B118" s="236">
        <v>1890</v>
      </c>
      <c r="C118" s="184">
        <v>7.0000000000000007E-2</v>
      </c>
      <c r="D118" s="14"/>
    </row>
    <row r="119" spans="1:4" x14ac:dyDescent="0.2">
      <c r="A119" s="235">
        <v>481022</v>
      </c>
      <c r="B119" s="236">
        <v>2700</v>
      </c>
      <c r="C119" s="184">
        <v>7.0000000000000007E-2</v>
      </c>
      <c r="D119" s="1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D21"/>
  <sheetViews>
    <sheetView zoomScale="150" workbookViewId="0">
      <selection activeCell="G22" sqref="G22"/>
    </sheetView>
  </sheetViews>
  <sheetFormatPr defaultRowHeight="12.75" x14ac:dyDescent="0.2"/>
  <cols>
    <col min="1" max="1" width="14.140625" style="149" customWidth="1"/>
    <col min="2" max="2" width="10.42578125" style="149" bestFit="1" customWidth="1"/>
    <col min="3" max="3" width="20.140625" style="149" bestFit="1" customWidth="1"/>
    <col min="4" max="4" width="11.7109375" style="149" bestFit="1" customWidth="1"/>
    <col min="5" max="16384" width="9.140625" style="149"/>
  </cols>
  <sheetData>
    <row r="14" spans="1:4" x14ac:dyDescent="0.2">
      <c r="B14" s="149" t="s">
        <v>262</v>
      </c>
      <c r="D14" s="149" t="s">
        <v>263</v>
      </c>
    </row>
    <row r="15" spans="1:4" x14ac:dyDescent="0.2">
      <c r="A15" s="149" t="s">
        <v>264</v>
      </c>
      <c r="B15" s="216">
        <f ca="1">+TODAY()</f>
        <v>43510</v>
      </c>
      <c r="D15" s="218"/>
    </row>
    <row r="16" spans="1:4" x14ac:dyDescent="0.2">
      <c r="A16" s="149" t="s">
        <v>265</v>
      </c>
      <c r="B16" s="216"/>
      <c r="D16" s="219"/>
    </row>
    <row r="17" spans="1:4" x14ac:dyDescent="0.2">
      <c r="A17" s="149" t="s">
        <v>266</v>
      </c>
      <c r="B17" s="216"/>
      <c r="D17" s="219"/>
    </row>
    <row r="18" spans="1:4" x14ac:dyDescent="0.2">
      <c r="B18" s="216"/>
      <c r="C18" s="149" t="s">
        <v>267</v>
      </c>
      <c r="D18" s="255"/>
    </row>
    <row r="19" spans="1:4" x14ac:dyDescent="0.2">
      <c r="B19" s="217"/>
      <c r="D19" s="255"/>
    </row>
    <row r="20" spans="1:4" x14ac:dyDescent="0.2">
      <c r="B20" s="217"/>
      <c r="C20" s="149" t="s">
        <v>268</v>
      </c>
      <c r="D20" s="219"/>
    </row>
    <row r="21" spans="1:4" x14ac:dyDescent="0.2">
      <c r="B21" s="217"/>
      <c r="D21" s="219"/>
    </row>
  </sheetData>
  <phoneticPr fontId="44" type="noConversion"/>
  <pageMargins left="0.75" right="0.75" top="1" bottom="1" header="0.4921259845" footer="0.4921259845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FC110A4FF5AD641B111766BE1FF3DA2" ma:contentTypeVersion="2" ma:contentTypeDescription="Umožňuje vytvoriť nový dokument." ma:contentTypeScope="" ma:versionID="be64b7dc01cc431375abeaad4e748f28">
  <xsd:schema xmlns:xsd="http://www.w3.org/2001/XMLSchema" xmlns:p="http://schemas.microsoft.com/office/2006/metadata/properties" targetNamespace="http://schemas.microsoft.com/office/2006/metadata/properties" ma:root="true" ma:fieldsID="6057fc225417fa1ccd791bb71babc8b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 ma:readOnly="true"/>
        <xsd:element ref="dc:title" minOccurs="0" maxOccurs="1" ma:index="4" ma:displayName="Náz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E61857FB-C0E7-460E-919C-756F661AD5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10B581-EC3B-48CA-8D64-9C131AAE19A3}">
  <ds:schemaRefs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0AEA172-6598-4276-BC5C-EB61E3362C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1</vt:i4>
      </vt:variant>
    </vt:vector>
  </HeadingPairs>
  <TitlesOfParts>
    <vt:vector size="35" baseType="lpstr">
      <vt:lpstr>Súčet</vt:lpstr>
      <vt:lpstr>funkcie</vt:lpstr>
      <vt:lpstr>CV7</vt:lpstr>
      <vt:lpstr>Aritmetické</vt:lpstr>
      <vt:lpstr>CV1</vt:lpstr>
      <vt:lpstr>kopirovanie_vzorcov</vt:lpstr>
      <vt:lpstr>CV2</vt:lpstr>
      <vt:lpstr>CV2.1</vt:lpstr>
      <vt:lpstr>dátumy</vt:lpstr>
      <vt:lpstr>CV2.2</vt:lpstr>
      <vt:lpstr>DPH</vt:lpstr>
      <vt:lpstr>Percentá</vt:lpstr>
      <vt:lpstr>CV3.1</vt:lpstr>
      <vt:lpstr>CV3.2</vt:lpstr>
      <vt:lpstr>CV4</vt:lpstr>
      <vt:lpstr>zmiešané adr.</vt:lpstr>
      <vt:lpstr>CV5</vt:lpstr>
      <vt:lpstr>CV5.1</vt:lpstr>
      <vt:lpstr>text&amp;</vt:lpstr>
      <vt:lpstr>text na stlpce</vt:lpstr>
      <vt:lpstr>CV6</vt:lpstr>
      <vt:lpstr>počet</vt:lpstr>
      <vt:lpstr>CV8</vt:lpstr>
      <vt:lpstr>IF</vt:lpstr>
      <vt:lpstr>CV10</vt:lpstr>
      <vt:lpstr>Podm. format</vt:lpstr>
      <vt:lpstr>PMT</vt:lpstr>
      <vt:lpstr>NPER</vt:lpstr>
      <vt:lpstr>FV</vt:lpstr>
      <vt:lpstr>FV-CV</vt:lpstr>
      <vt:lpstr>FORECAST</vt:lpstr>
      <vt:lpstr>CV-FORECAST</vt:lpstr>
      <vt:lpstr>HDP_na_osobu</vt:lpstr>
      <vt:lpstr>deficit</vt:lpstr>
      <vt:lpstr>DPH</vt:lpstr>
    </vt:vector>
  </TitlesOfParts>
  <Company>Telegrafia,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Katka Harčarufková</dc:creator>
  <cp:lastModifiedBy>Harčarufková Katarína</cp:lastModifiedBy>
  <dcterms:created xsi:type="dcterms:W3CDTF">2002-02-24T20:56:13Z</dcterms:created>
  <dcterms:modified xsi:type="dcterms:W3CDTF">2019-02-14T08:54:05Z</dcterms:modified>
</cp:coreProperties>
</file>