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tabRatio="395"/>
  </bookViews>
  <sheets>
    <sheet name="Hárok1" sheetId="1" r:id="rId1"/>
    <sheet name="Hárok2" sheetId="2" r:id="rId2"/>
  </sheets>
  <calcPr calcId="125725"/>
</workbook>
</file>

<file path=xl/calcChain.xml><?xml version="1.0" encoding="utf-8"?>
<calcChain xmlns="http://schemas.openxmlformats.org/spreadsheetml/2006/main">
  <c r="J44" i="1"/>
  <c r="J43" l="1"/>
  <c r="J32"/>
  <c r="J31"/>
  <c r="J25"/>
  <c r="J26"/>
  <c r="J30"/>
  <c r="J29"/>
  <c r="I28"/>
  <c r="J28" s="1"/>
  <c r="J27"/>
  <c r="I24"/>
  <c r="J24"/>
  <c r="J48"/>
  <c r="J47"/>
  <c r="J46"/>
  <c r="J50"/>
  <c r="J45"/>
  <c r="J51"/>
  <c r="J19"/>
  <c r="J53"/>
  <c r="J56"/>
  <c r="J54"/>
  <c r="J52"/>
  <c r="J49"/>
  <c r="J55"/>
  <c r="J57"/>
  <c r="J23"/>
  <c r="J18"/>
  <c r="I15"/>
  <c r="J15"/>
  <c r="J14"/>
  <c r="I17"/>
  <c r="J17" s="1"/>
  <c r="J22"/>
  <c r="I40"/>
  <c r="J40"/>
  <c r="J39"/>
  <c r="J41"/>
  <c r="I42"/>
  <c r="J42"/>
  <c r="I38"/>
  <c r="J38"/>
  <c r="I36"/>
  <c r="J36"/>
  <c r="I34"/>
  <c r="J34"/>
  <c r="J37"/>
  <c r="J33"/>
  <c r="J35"/>
  <c r="J13"/>
  <c r="J62"/>
  <c r="J12"/>
  <c r="J21"/>
  <c r="J11"/>
  <c r="J16"/>
  <c r="J20"/>
  <c r="J6"/>
  <c r="J7"/>
  <c r="J8"/>
  <c r="J10"/>
  <c r="J9"/>
</calcChain>
</file>

<file path=xl/sharedStrings.xml><?xml version="1.0" encoding="utf-8"?>
<sst xmlns="http://schemas.openxmlformats.org/spreadsheetml/2006/main" count="297" uniqueCount="156">
  <si>
    <t>Hmotnosti vozidiel a prívesov (návesov) dodavateľov prác v odvoze dreva</t>
  </si>
  <si>
    <t>Maximálne množstvo naloženého dreva  v m3</t>
  </si>
  <si>
    <t xml:space="preserve">a ich medzné limity dopravného zaťaženia ciest </t>
  </si>
  <si>
    <t>Ihličnaté</t>
  </si>
  <si>
    <t>Listnaté</t>
  </si>
  <si>
    <t>Dodavateľ</t>
  </si>
  <si>
    <t xml:space="preserve">typ vozidla </t>
  </si>
  <si>
    <t>špz vozidla</t>
  </si>
  <si>
    <t>špz príves (náves)</t>
  </si>
  <si>
    <t>nadstavba (klietka) Typ</t>
  </si>
  <si>
    <t>ťahač</t>
  </si>
  <si>
    <t>príves</t>
  </si>
  <si>
    <t>užitočná hmotnosť vozidla v kg</t>
  </si>
  <si>
    <t>čerstvé</t>
  </si>
  <si>
    <t>preschnuté</t>
  </si>
  <si>
    <t>mäkké</t>
  </si>
  <si>
    <t>Tvrdé</t>
  </si>
  <si>
    <t>31. G Prev. hmot.</t>
  </si>
  <si>
    <t>34 F.3 Najväčšia prípustná hmot.  súpravy</t>
  </si>
  <si>
    <t>Najväčšia prípustná hmot. súpravy podľa vyhlášky</t>
  </si>
  <si>
    <t>Riava</t>
  </si>
  <si>
    <t xml:space="preserve">MAN </t>
  </si>
  <si>
    <t>RV 416 BJ</t>
  </si>
  <si>
    <t>RV 414 YD</t>
  </si>
  <si>
    <t>T 815</t>
  </si>
  <si>
    <t>RV 751 BJ</t>
  </si>
  <si>
    <t>RV 394 YC</t>
  </si>
  <si>
    <t>RV 396 BA</t>
  </si>
  <si>
    <t>RV 833 YC</t>
  </si>
  <si>
    <t>Mercedes</t>
  </si>
  <si>
    <t>TO 651 CT</t>
  </si>
  <si>
    <t>TO 046 YF</t>
  </si>
  <si>
    <t>Volvo</t>
  </si>
  <si>
    <t>TO 672 CT</t>
  </si>
  <si>
    <t>TO 065 YF</t>
  </si>
  <si>
    <t>T163</t>
  </si>
  <si>
    <t>RV 748 BI</t>
  </si>
  <si>
    <t>RV 861 YD</t>
  </si>
  <si>
    <t>T815 - sólo</t>
  </si>
  <si>
    <t>RV 349 BA</t>
  </si>
  <si>
    <t>RV 339 YD</t>
  </si>
  <si>
    <t>T 158</t>
  </si>
  <si>
    <t>RV 253 BT</t>
  </si>
  <si>
    <t>RV 435 YC</t>
  </si>
  <si>
    <t>klietka</t>
  </si>
  <si>
    <t>RV 123 BK</t>
  </si>
  <si>
    <t>RV 468 YD</t>
  </si>
  <si>
    <t>PO9000</t>
  </si>
  <si>
    <t>RV 164 BV</t>
  </si>
  <si>
    <t>RV 259 YE</t>
  </si>
  <si>
    <t>T 816</t>
  </si>
  <si>
    <t>RV 106 BM</t>
  </si>
  <si>
    <t>RV 700 YD</t>
  </si>
  <si>
    <t>RV 196 YD</t>
  </si>
  <si>
    <t>Tatra T815</t>
  </si>
  <si>
    <t>RV181BU</t>
  </si>
  <si>
    <t>RV195YE</t>
  </si>
  <si>
    <t>RV876BU</t>
  </si>
  <si>
    <t>RV224YE</t>
  </si>
  <si>
    <t>RV215BC</t>
  </si>
  <si>
    <t>RV945YC</t>
  </si>
  <si>
    <t>RV293BX</t>
  </si>
  <si>
    <t>RV462YE</t>
  </si>
  <si>
    <t>Tatra</t>
  </si>
  <si>
    <t>RV718CA</t>
  </si>
  <si>
    <t>RV570YE</t>
  </si>
  <si>
    <t>RV070CA=</t>
  </si>
  <si>
    <t>CA667BJ</t>
  </si>
  <si>
    <t>CA997YC</t>
  </si>
  <si>
    <t>=RV718CA</t>
  </si>
  <si>
    <t>RV070CA</t>
  </si>
  <si>
    <t>CA290BS</t>
  </si>
  <si>
    <t>CA440YD</t>
  </si>
  <si>
    <t>CA658AV</t>
  </si>
  <si>
    <t>CA549YB</t>
  </si>
  <si>
    <t>Mercedes-Benz</t>
  </si>
  <si>
    <t>CA126BI</t>
  </si>
  <si>
    <t>CA816YC</t>
  </si>
  <si>
    <t>CA283BC</t>
  </si>
  <si>
    <t>CA513YC</t>
  </si>
  <si>
    <t>IVECO</t>
  </si>
  <si>
    <t>CA461BH</t>
  </si>
  <si>
    <t>CA871YC</t>
  </si>
  <si>
    <t>CA659BT</t>
  </si>
  <si>
    <t>CA834YD</t>
  </si>
  <si>
    <t>CA283BF</t>
  </si>
  <si>
    <t>CA719YC</t>
  </si>
  <si>
    <t>CA043BI</t>
  </si>
  <si>
    <t>CA532BG</t>
  </si>
  <si>
    <t>CA888YA</t>
  </si>
  <si>
    <t>CA703BX</t>
  </si>
  <si>
    <t>CA894YA</t>
  </si>
  <si>
    <t>Scania</t>
  </si>
  <si>
    <t>PP605CL</t>
  </si>
  <si>
    <t>PP875YE</t>
  </si>
  <si>
    <t>PP899BX</t>
  </si>
  <si>
    <t>PP245YE</t>
  </si>
  <si>
    <t>BR313BO</t>
  </si>
  <si>
    <t>BR045YD</t>
  </si>
  <si>
    <t>LM538AY</t>
  </si>
  <si>
    <t>BR696BU</t>
  </si>
  <si>
    <t>BR064YE</t>
  </si>
  <si>
    <t>SN682CG</t>
  </si>
  <si>
    <t>SN208YD</t>
  </si>
  <si>
    <t>SN372BY</t>
  </si>
  <si>
    <t>SN154YE</t>
  </si>
  <si>
    <t>SN735BA</t>
  </si>
  <si>
    <t>SN335YD</t>
  </si>
  <si>
    <t>SN354BT</t>
  </si>
  <si>
    <t>SN917YC</t>
  </si>
  <si>
    <t>BR301BE</t>
  </si>
  <si>
    <t>BR761YD</t>
  </si>
  <si>
    <t>OZLT</t>
  </si>
  <si>
    <t>BB 491 DB</t>
  </si>
  <si>
    <t>BB 433 YF</t>
  </si>
  <si>
    <t>BB 551 CK</t>
  </si>
  <si>
    <t>BB 716 YD</t>
  </si>
  <si>
    <t>BB 360 CE</t>
  </si>
  <si>
    <t>sólo</t>
  </si>
  <si>
    <t>BB 905 BV</t>
  </si>
  <si>
    <t>BB 721 ET</t>
  </si>
  <si>
    <t>BB 482 YH</t>
  </si>
  <si>
    <t>Poznámky:</t>
  </si>
  <si>
    <t>ihličnaté</t>
  </si>
  <si>
    <t>smrek, jedľa, borovica, smrekovec</t>
  </si>
  <si>
    <t>V prípade ak je viac ako 50 % m3 nákladu dreviny dub cerový, borovica alebo smrekovec množstvo dreva uvedeného v tabuľke sa zníži o 10 %</t>
  </si>
  <si>
    <t>list.mäkké</t>
  </si>
  <si>
    <t>topoľ,vrba, osika, lipa, jelša</t>
  </si>
  <si>
    <t>Zmiešane naložená fúra sa posudzuje podľa prevažujúceho podielu dreva (preschnutého alebo čerstvého)</t>
  </si>
  <si>
    <t>list. tvrdé</t>
  </si>
  <si>
    <t>agát,buk,dub, hrab, brest, breza, javor, jaseň</t>
  </si>
  <si>
    <t>Pri doprave dreva s nadstavbou - klietkou používať hmotnosti uvedené v príslušnom riadku podľa daného typu nadstavby!!!</t>
  </si>
  <si>
    <t>Čerstvé drevo:</t>
  </si>
  <si>
    <t>Preschnuté drevo:</t>
  </si>
  <si>
    <t>a) drevo vyťažené v období od 1.10 do 31.3, ak bolo dodané do 3 mesiacov odo dňa ťažby</t>
  </si>
  <si>
    <t>a) drevo vyťažené v období od 1.10 do 31.3, ak bolo dodané od 3 do 6 mesiacov odo dňa ťažby</t>
  </si>
  <si>
    <t>b) drevo vyťažené v období od 1.4 do 30.9, ak bolo dodané do 2 mesiacov od ťažby</t>
  </si>
  <si>
    <t>b) drevo vyťažené v období od 1.4 do 30.9, ak bolo dodané od 2 do 6 mesiacov odo dňa ťažby</t>
  </si>
  <si>
    <t>c) drevo skladované dlhšie ako je limit pre čerstvé drevo, maximálne do 6 mesiacov</t>
  </si>
  <si>
    <t>Suché drevo:</t>
  </si>
  <si>
    <t>a) drevo z ťažby suchárov a lapákov</t>
  </si>
  <si>
    <t>pre suché drevo platia v tabuľke stĺpce preschnuté</t>
  </si>
  <si>
    <t>b) dlhodobo skladované drevo (viac ako 6 mesiacov odo dňa ťažby)</t>
  </si>
  <si>
    <t>V prípade odvozu s prostriedkom, ktorý nie je uvedený v tabuľke je potrebné okamžite od vodiča vypýtať technický preukaz a oznámiť danú skutočnosť ťažbárovi+dispečerovi dopravy dreva OZ</t>
  </si>
  <si>
    <t xml:space="preserve">Príklad 3: Za motorové vozidlo – ťahač návesu, ktoré má v osvedčení o evidencii uvedenú najväčšiu prípustnú hmotnosť prípojného vozidla brzdeného 32000 kg a najväčšia prípustná hmotnosť v bode spojenia 11000 kg, možno zapojiť taký náves, ktorého okamžitá hmotnosť nie je väčšia ako 32000 kg. Tzn., že ak je prevádzková hmotnosť návesu napr. 8500 kg, najväčšia prípustná celková hmotnosť 36000 kg a najväčšia prípustná hmotnosť v bode spojenia 13000 kg, na takomto návese môže byť naložený náklad maximálne 23500 kg, pričom okamžité zvislé statické zaťaženie na točnicu nesmie prevýšiť 11000 kg. </t>
  </si>
  <si>
    <t>nové auto najľahšie</t>
  </si>
  <si>
    <t>9t</t>
  </si>
  <si>
    <t>bežné auto</t>
  </si>
  <si>
    <t>11t</t>
  </si>
  <si>
    <t>ruka bežne</t>
  </si>
  <si>
    <t>3,5-3,8 t</t>
  </si>
  <si>
    <t>4t</t>
  </si>
  <si>
    <t>Keď je BK 22 m3 - preveriť - prevážiť</t>
  </si>
  <si>
    <t>Stav k 9.12.2016</t>
  </si>
  <si>
    <t>CA095YD</t>
  </si>
  <si>
    <t>CA842BL</t>
  </si>
</sst>
</file>

<file path=xl/styles.xml><?xml version="1.0" encoding="utf-8"?>
<styleSheet xmlns="http://schemas.openxmlformats.org/spreadsheetml/2006/main">
  <numFmts count="2">
    <numFmt numFmtId="164" formatCode="_-* #,##0.00\ _€_-;\-* #,##0.00\ _€_-;_-* &quot;-&quot;??\ _€_-;_-@_-"/>
    <numFmt numFmtId="165" formatCode="#,##0_ ;\-#,##0\ "/>
  </numFmts>
  <fonts count="9">
    <font>
      <sz val="11"/>
      <color theme="1"/>
      <name val="Calibri"/>
      <family val="2"/>
      <charset val="238"/>
      <scheme val="minor"/>
    </font>
    <font>
      <b/>
      <sz val="11"/>
      <color theme="1"/>
      <name val="Calibri"/>
      <family val="2"/>
      <charset val="238"/>
      <scheme val="minor"/>
    </font>
    <font>
      <b/>
      <sz val="10"/>
      <color theme="1"/>
      <name val="Calibri"/>
      <family val="2"/>
      <charset val="238"/>
      <scheme val="minor"/>
    </font>
    <font>
      <b/>
      <i/>
      <sz val="11"/>
      <color theme="1"/>
      <name val="Calibri"/>
      <family val="2"/>
      <charset val="238"/>
      <scheme val="minor"/>
    </font>
    <font>
      <sz val="11"/>
      <color theme="1"/>
      <name val="Calibri"/>
      <family val="2"/>
      <charset val="238"/>
      <scheme val="minor"/>
    </font>
    <font>
      <i/>
      <sz val="10"/>
      <color theme="1"/>
      <name val="Calibri"/>
      <family val="2"/>
      <charset val="238"/>
      <scheme val="minor"/>
    </font>
    <font>
      <sz val="10"/>
      <color theme="1"/>
      <name val="Calibri"/>
      <family val="2"/>
      <charset val="238"/>
      <scheme val="minor"/>
    </font>
    <font>
      <b/>
      <i/>
      <sz val="10"/>
      <color theme="1"/>
      <name val="Calibri"/>
      <family val="2"/>
      <charset val="238"/>
      <scheme val="minor"/>
    </font>
    <font>
      <sz val="10"/>
      <color theme="1"/>
      <name val="Arial"/>
      <family val="2"/>
      <charset val="238"/>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7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2">
    <xf numFmtId="0" fontId="0" fillId="0" borderId="0"/>
    <xf numFmtId="164" fontId="4" fillId="0" borderId="0" applyFont="0" applyFill="0" applyBorder="0" applyAlignment="0" applyProtection="0"/>
  </cellStyleXfs>
  <cellXfs count="172">
    <xf numFmtId="0" fontId="0" fillId="0" borderId="0" xfId="0"/>
    <xf numFmtId="0" fontId="0" fillId="0" borderId="18" xfId="0" applyFont="1" applyBorder="1" applyAlignment="1">
      <alignment horizontal="center" vertical="center"/>
    </xf>
    <xf numFmtId="2" fontId="1" fillId="0" borderId="14" xfId="0" applyNumberFormat="1" applyFont="1" applyBorder="1" applyAlignment="1">
      <alignment horizontal="center" vertical="center"/>
    </xf>
    <xf numFmtId="2" fontId="1" fillId="0" borderId="15" xfId="0" applyNumberFormat="1" applyFont="1" applyBorder="1" applyAlignment="1">
      <alignment horizontal="center" vertical="center"/>
    </xf>
    <xf numFmtId="2" fontId="1" fillId="0" borderId="14"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0" fontId="0" fillId="0" borderId="0" xfId="0" applyFont="1" applyAlignment="1">
      <alignment vertical="center"/>
    </xf>
    <xf numFmtId="0" fontId="1" fillId="0" borderId="3" xfId="0" applyFont="1" applyBorder="1" applyAlignment="1">
      <alignment vertical="center"/>
    </xf>
    <xf numFmtId="0" fontId="0" fillId="0" borderId="25" xfId="0" applyFont="1" applyFill="1" applyBorder="1" applyAlignment="1">
      <alignment horizontal="center" vertical="center"/>
    </xf>
    <xf numFmtId="3" fontId="0" fillId="0" borderId="12"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0" fontId="1" fillId="0" borderId="2" xfId="0" applyFont="1" applyBorder="1" applyAlignment="1">
      <alignment vertical="center"/>
    </xf>
    <xf numFmtId="0" fontId="0" fillId="0" borderId="2"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1" xfId="0" applyFont="1" applyFill="1" applyBorder="1" applyAlignment="1">
      <alignment horizontal="center" vertical="center"/>
    </xf>
    <xf numFmtId="3" fontId="0" fillId="0" borderId="8" xfId="0" applyNumberFormat="1" applyFont="1" applyFill="1" applyBorder="1" applyAlignment="1">
      <alignment horizontal="center" vertical="center"/>
    </xf>
    <xf numFmtId="3" fontId="0" fillId="0" borderId="24" xfId="0" applyNumberFormat="1" applyFont="1" applyFill="1" applyBorder="1" applyAlignment="1">
      <alignment horizontal="center" vertical="center"/>
    </xf>
    <xf numFmtId="3" fontId="0" fillId="2" borderId="2" xfId="0" applyNumberFormat="1" applyFont="1" applyFill="1" applyBorder="1" applyAlignment="1">
      <alignment horizontal="center" vertical="center"/>
    </xf>
    <xf numFmtId="3" fontId="0" fillId="2" borderId="3" xfId="0" applyNumberFormat="1" applyFont="1" applyFill="1" applyBorder="1" applyAlignment="1">
      <alignment horizontal="center" vertical="center"/>
    </xf>
    <xf numFmtId="2" fontId="1" fillId="0" borderId="16" xfId="0" applyNumberFormat="1" applyFont="1" applyBorder="1" applyAlignment="1">
      <alignment horizontal="center" vertical="center"/>
    </xf>
    <xf numFmtId="2" fontId="1" fillId="0" borderId="18" xfId="0" applyNumberFormat="1" applyFont="1" applyBorder="1" applyAlignment="1">
      <alignment horizontal="center" vertical="center"/>
    </xf>
    <xf numFmtId="0" fontId="2" fillId="0" borderId="2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9" xfId="0" applyFont="1" applyFill="1" applyBorder="1" applyAlignment="1">
      <alignment horizontal="center" vertical="center"/>
    </xf>
    <xf numFmtId="2" fontId="1" fillId="0" borderId="11"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0" fillId="0" borderId="26" xfId="0" applyFont="1" applyFill="1" applyBorder="1" applyAlignment="1">
      <alignment horizontal="center" vertical="center"/>
    </xf>
    <xf numFmtId="3" fontId="0" fillId="0" borderId="17" xfId="0" applyNumberFormat="1" applyFont="1" applyFill="1" applyBorder="1" applyAlignment="1">
      <alignment horizontal="center" vertical="center"/>
    </xf>
    <xf numFmtId="0" fontId="3" fillId="0" borderId="0" xfId="0" applyFont="1" applyAlignment="1">
      <alignment vertical="center"/>
    </xf>
    <xf numFmtId="0" fontId="0" fillId="0" borderId="3" xfId="0" applyFont="1" applyFill="1" applyBorder="1" applyAlignment="1">
      <alignment horizontal="center" vertical="center"/>
    </xf>
    <xf numFmtId="165" fontId="0" fillId="0" borderId="11" xfId="1" applyNumberFormat="1" applyFont="1" applyFill="1" applyBorder="1" applyAlignment="1">
      <alignment horizontal="center" vertical="center"/>
    </xf>
    <xf numFmtId="165" fontId="0" fillId="0" borderId="14" xfId="1" applyNumberFormat="1" applyFont="1" applyFill="1" applyBorder="1" applyAlignment="1">
      <alignment horizontal="center" vertical="center"/>
    </xf>
    <xf numFmtId="165" fontId="0" fillId="0" borderId="28" xfId="1" applyNumberFormat="1" applyFont="1" applyFill="1" applyBorder="1" applyAlignment="1">
      <alignment horizontal="center" vertical="center"/>
    </xf>
    <xf numFmtId="165" fontId="0" fillId="0" borderId="31" xfId="1" applyNumberFormat="1"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2" fontId="1" fillId="0" borderId="19" xfId="0" applyNumberFormat="1" applyFont="1" applyBorder="1" applyAlignment="1">
      <alignment horizontal="center" vertical="center"/>
    </xf>
    <xf numFmtId="2" fontId="1" fillId="0" borderId="21" xfId="0" applyNumberFormat="1" applyFont="1" applyBorder="1" applyAlignment="1">
      <alignment horizontal="center" vertical="center"/>
    </xf>
    <xf numFmtId="2" fontId="1" fillId="0" borderId="21" xfId="0" applyNumberFormat="1" applyFont="1" applyFill="1" applyBorder="1" applyAlignment="1">
      <alignment horizontal="center" vertical="center"/>
    </xf>
    <xf numFmtId="2" fontId="1" fillId="0" borderId="20" xfId="0" applyNumberFormat="1" applyFont="1" applyBorder="1" applyAlignment="1">
      <alignment horizontal="center" vertical="center"/>
    </xf>
    <xf numFmtId="3" fontId="0" fillId="0" borderId="22" xfId="0" applyNumberFormat="1" applyFont="1" applyFill="1" applyBorder="1" applyAlignment="1">
      <alignment horizontal="center" vertical="center"/>
    </xf>
    <xf numFmtId="3" fontId="0" fillId="0" borderId="23" xfId="0" applyNumberFormat="1" applyFont="1" applyFill="1" applyBorder="1" applyAlignment="1">
      <alignment horizontal="center" vertical="center"/>
    </xf>
    <xf numFmtId="0" fontId="0" fillId="0" borderId="20" xfId="0" applyFont="1" applyFill="1" applyBorder="1" applyAlignment="1">
      <alignment horizontal="center" vertical="center"/>
    </xf>
    <xf numFmtId="165" fontId="0" fillId="0" borderId="16" xfId="1" applyNumberFormat="1" applyFont="1" applyFill="1" applyBorder="1" applyAlignment="1">
      <alignment horizontal="center" vertical="center"/>
    </xf>
    <xf numFmtId="165" fontId="0" fillId="0" borderId="30" xfId="1" applyNumberFormat="1" applyFont="1" applyFill="1" applyBorder="1" applyAlignment="1">
      <alignment horizontal="center" vertical="center"/>
    </xf>
    <xf numFmtId="0" fontId="0" fillId="3" borderId="0" xfId="0" applyFill="1"/>
    <xf numFmtId="2" fontId="1" fillId="0" borderId="41" xfId="0" applyNumberFormat="1" applyFont="1" applyBorder="1" applyAlignment="1">
      <alignment horizontal="center" vertical="center"/>
    </xf>
    <xf numFmtId="2" fontId="1" fillId="0" borderId="42" xfId="0" applyNumberFormat="1" applyFont="1" applyBorder="1" applyAlignment="1">
      <alignment horizontal="center" vertical="center"/>
    </xf>
    <xf numFmtId="2" fontId="1" fillId="0" borderId="43" xfId="0" applyNumberFormat="1" applyFont="1" applyBorder="1" applyAlignment="1">
      <alignment horizontal="center" vertical="center"/>
    </xf>
    <xf numFmtId="0" fontId="0" fillId="0" borderId="1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8" xfId="0" applyFont="1" applyFill="1" applyBorder="1" applyAlignment="1">
      <alignment horizontal="center" vertical="center"/>
    </xf>
    <xf numFmtId="0" fontId="1" fillId="0" borderId="2" xfId="0" applyFont="1" applyFill="1" applyBorder="1" applyAlignment="1">
      <alignment vertical="center"/>
    </xf>
    <xf numFmtId="0" fontId="1" fillId="0" borderId="46" xfId="0" applyFont="1" applyBorder="1" applyAlignment="1">
      <alignment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165" fontId="0" fillId="0" borderId="41" xfId="1" applyNumberFormat="1" applyFont="1" applyFill="1" applyBorder="1" applyAlignment="1">
      <alignment horizontal="center" vertical="center"/>
    </xf>
    <xf numFmtId="3" fontId="0" fillId="0" borderId="48" xfId="0" applyNumberFormat="1" applyFont="1" applyFill="1" applyBorder="1" applyAlignment="1">
      <alignment horizontal="center" vertical="center"/>
    </xf>
    <xf numFmtId="3" fontId="0" fillId="0" borderId="49" xfId="0" applyNumberFormat="1" applyFont="1" applyFill="1" applyBorder="1" applyAlignment="1">
      <alignment horizontal="center" vertical="center"/>
    </xf>
    <xf numFmtId="3" fontId="0" fillId="2" borderId="46" xfId="0" applyNumberFormat="1" applyFont="1" applyFill="1" applyBorder="1" applyAlignment="1">
      <alignment horizontal="center" vertical="center"/>
    </xf>
    <xf numFmtId="0" fontId="1" fillId="0" borderId="1" xfId="0" applyFont="1" applyBorder="1" applyAlignment="1">
      <alignment vertical="center"/>
    </xf>
    <xf numFmtId="0" fontId="1" fillId="0" borderId="50" xfId="0" applyFont="1" applyBorder="1" applyAlignment="1">
      <alignment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65" fontId="0" fillId="0" borderId="54" xfId="1" applyNumberFormat="1" applyFont="1" applyFill="1" applyBorder="1" applyAlignment="1">
      <alignment horizontal="center" vertical="center"/>
    </xf>
    <xf numFmtId="3" fontId="0" fillId="0" borderId="55" xfId="0" applyNumberFormat="1" applyFont="1" applyFill="1" applyBorder="1" applyAlignment="1">
      <alignment horizontal="center" vertical="center"/>
    </xf>
    <xf numFmtId="3" fontId="0" fillId="0" borderId="56" xfId="0" applyNumberFormat="1" applyFont="1" applyFill="1" applyBorder="1" applyAlignment="1">
      <alignment horizontal="center" vertical="center"/>
    </xf>
    <xf numFmtId="165" fontId="0" fillId="0" borderId="57" xfId="1" applyNumberFormat="1" applyFont="1" applyFill="1" applyBorder="1" applyAlignment="1">
      <alignment horizontal="center" vertical="center"/>
    </xf>
    <xf numFmtId="2" fontId="1" fillId="0" borderId="54" xfId="0" applyNumberFormat="1" applyFont="1" applyBorder="1" applyAlignment="1">
      <alignment horizontal="center" vertical="center"/>
    </xf>
    <xf numFmtId="2" fontId="1" fillId="0" borderId="52" xfId="0" applyNumberFormat="1" applyFont="1" applyBorder="1" applyAlignment="1">
      <alignment horizontal="center" vertical="center"/>
    </xf>
    <xf numFmtId="2" fontId="1" fillId="0" borderId="53" xfId="0" applyNumberFormat="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2" fillId="0" borderId="0" xfId="0" applyFont="1" applyAlignment="1">
      <alignment vertical="center"/>
    </xf>
    <xf numFmtId="0" fontId="7" fillId="0" borderId="0" xfId="0" applyFont="1" applyAlignment="1">
      <alignment vertical="center"/>
    </xf>
    <xf numFmtId="0" fontId="1" fillId="0" borderId="58" xfId="0" applyFont="1" applyBorder="1" applyAlignment="1">
      <alignment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165" fontId="0" fillId="0" borderId="62" xfId="1" applyNumberFormat="1" applyFont="1" applyFill="1" applyBorder="1" applyAlignment="1">
      <alignment horizontal="center" vertical="center"/>
    </xf>
    <xf numFmtId="3" fontId="0" fillId="0" borderId="63" xfId="0" applyNumberFormat="1" applyFont="1" applyFill="1" applyBorder="1" applyAlignment="1">
      <alignment horizontal="center" vertical="center"/>
    </xf>
    <xf numFmtId="3" fontId="0" fillId="0" borderId="64" xfId="0" applyNumberFormat="1" applyFont="1" applyFill="1" applyBorder="1" applyAlignment="1">
      <alignment horizontal="center" vertical="center"/>
    </xf>
    <xf numFmtId="165" fontId="0" fillId="0" borderId="65" xfId="1" applyNumberFormat="1" applyFont="1" applyFill="1" applyBorder="1" applyAlignment="1">
      <alignment horizontal="center" vertical="center"/>
    </xf>
    <xf numFmtId="3" fontId="0" fillId="2" borderId="58" xfId="0" applyNumberFormat="1" applyFont="1" applyFill="1" applyBorder="1" applyAlignment="1">
      <alignment horizontal="center" vertical="center"/>
    </xf>
    <xf numFmtId="2" fontId="1" fillId="0" borderId="62" xfId="0" applyNumberFormat="1" applyFont="1" applyBorder="1" applyAlignment="1">
      <alignment horizontal="center" vertical="center"/>
    </xf>
    <xf numFmtId="2" fontId="1" fillId="0" borderId="60" xfId="0" applyNumberFormat="1" applyFont="1" applyBorder="1" applyAlignment="1">
      <alignment horizontal="center" vertical="center"/>
    </xf>
    <xf numFmtId="2" fontId="1" fillId="0" borderId="61" xfId="0" applyNumberFormat="1" applyFont="1" applyBorder="1" applyAlignment="1">
      <alignment horizontal="center" vertical="center"/>
    </xf>
    <xf numFmtId="0" fontId="0" fillId="0" borderId="67" xfId="0" applyFont="1" applyFill="1" applyBorder="1" applyAlignment="1">
      <alignment horizontal="center" vertical="center"/>
    </xf>
    <xf numFmtId="2" fontId="1" fillId="0" borderId="68" xfId="0" applyNumberFormat="1" applyFont="1" applyBorder="1" applyAlignment="1">
      <alignment horizontal="center" vertical="center"/>
    </xf>
    <xf numFmtId="2" fontId="1" fillId="0" borderId="66" xfId="0" applyNumberFormat="1" applyFont="1" applyBorder="1" applyAlignment="1">
      <alignment horizontal="center" vertical="center"/>
    </xf>
    <xf numFmtId="2" fontId="1" fillId="0" borderId="67" xfId="0" applyNumberFormat="1" applyFont="1" applyBorder="1" applyAlignment="1">
      <alignment horizontal="center" vertical="center"/>
    </xf>
    <xf numFmtId="0" fontId="1" fillId="0" borderId="46" xfId="0" applyFont="1" applyFill="1" applyBorder="1" applyAlignment="1">
      <alignment vertical="center"/>
    </xf>
    <xf numFmtId="0" fontId="1" fillId="0" borderId="69" xfId="0" applyFont="1" applyBorder="1" applyAlignment="1">
      <alignment vertical="center"/>
    </xf>
    <xf numFmtId="0" fontId="0" fillId="0" borderId="69"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65" fontId="0" fillId="0" borderId="73" xfId="1"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0" fillId="0" borderId="74" xfId="0" applyNumberFormat="1" applyFont="1" applyFill="1" applyBorder="1" applyAlignment="1">
      <alignment horizontal="center" vertical="center"/>
    </xf>
    <xf numFmtId="165" fontId="0" fillId="0" borderId="75" xfId="1" applyNumberFormat="1" applyFont="1" applyFill="1" applyBorder="1" applyAlignment="1">
      <alignment horizontal="center" vertical="center"/>
    </xf>
    <xf numFmtId="2" fontId="1" fillId="0" borderId="73" xfId="0" applyNumberFormat="1" applyFont="1" applyBorder="1" applyAlignment="1">
      <alignment horizontal="center" vertical="center"/>
    </xf>
    <xf numFmtId="2" fontId="1" fillId="0" borderId="71" xfId="0" applyNumberFormat="1" applyFont="1" applyBorder="1" applyAlignment="1">
      <alignment horizontal="center" vertical="center"/>
    </xf>
    <xf numFmtId="2" fontId="1" fillId="0" borderId="72" xfId="0" applyNumberFormat="1" applyFont="1" applyBorder="1" applyAlignment="1">
      <alignment horizontal="center" vertical="center"/>
    </xf>
    <xf numFmtId="0" fontId="8" fillId="0" borderId="0" xfId="0" applyFont="1" applyBorder="1" applyAlignment="1">
      <alignment horizontal="right" vertical="center"/>
    </xf>
    <xf numFmtId="0" fontId="0" fillId="0" borderId="0" xfId="0" applyFont="1" applyBorder="1" applyAlignment="1">
      <alignment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21" xfId="0" applyFill="1" applyBorder="1" applyAlignment="1">
      <alignment horizontal="center" vertical="center"/>
    </xf>
    <xf numFmtId="0" fontId="1" fillId="3" borderId="46" xfId="0" applyFont="1" applyFill="1" applyBorder="1" applyAlignment="1">
      <alignment vertical="center"/>
    </xf>
    <xf numFmtId="0" fontId="0" fillId="3" borderId="46" xfId="0" applyFont="1" applyFill="1" applyBorder="1" applyAlignment="1">
      <alignment horizontal="center" vertical="center"/>
    </xf>
    <xf numFmtId="0" fontId="0" fillId="3" borderId="47"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43" xfId="0" applyFont="1" applyFill="1" applyBorder="1" applyAlignment="1">
      <alignment horizontal="center" vertical="center"/>
    </xf>
    <xf numFmtId="165" fontId="0" fillId="3" borderId="41" xfId="1" applyNumberFormat="1" applyFont="1" applyFill="1" applyBorder="1" applyAlignment="1">
      <alignment horizontal="center" vertical="center"/>
    </xf>
    <xf numFmtId="3" fontId="0" fillId="3" borderId="48" xfId="0" applyNumberFormat="1" applyFont="1" applyFill="1" applyBorder="1" applyAlignment="1">
      <alignment horizontal="center" vertical="center"/>
    </xf>
    <xf numFmtId="3" fontId="0" fillId="3" borderId="49" xfId="0" applyNumberFormat="1" applyFont="1" applyFill="1" applyBorder="1" applyAlignment="1">
      <alignment horizontal="center" vertical="center"/>
    </xf>
    <xf numFmtId="165" fontId="0" fillId="3" borderId="31" xfId="1" applyNumberFormat="1" applyFont="1" applyFill="1" applyBorder="1" applyAlignment="1">
      <alignment horizontal="center" vertical="center"/>
    </xf>
    <xf numFmtId="2" fontId="1" fillId="3" borderId="41" xfId="0" applyNumberFormat="1" applyFont="1" applyFill="1" applyBorder="1" applyAlignment="1">
      <alignment horizontal="center" vertical="center"/>
    </xf>
    <xf numFmtId="2" fontId="1" fillId="3" borderId="42" xfId="0" applyNumberFormat="1" applyFont="1" applyFill="1" applyBorder="1" applyAlignment="1">
      <alignment horizontal="center" vertical="center"/>
    </xf>
    <xf numFmtId="2" fontId="1" fillId="3" borderId="43" xfId="0" applyNumberFormat="1" applyFont="1" applyFill="1" applyBorder="1" applyAlignment="1">
      <alignment horizontal="center" vertical="center"/>
    </xf>
    <xf numFmtId="0" fontId="0" fillId="3" borderId="0" xfId="0" applyFont="1" applyFill="1" applyAlignment="1">
      <alignment vertical="center"/>
    </xf>
    <xf numFmtId="0" fontId="0" fillId="3" borderId="0" xfId="0" applyFont="1" applyFill="1" applyBorder="1" applyAlignment="1">
      <alignment horizontal="center" vertical="center"/>
    </xf>
    <xf numFmtId="49" fontId="0" fillId="3" borderId="0" xfId="0" applyNumberFormat="1" applyFont="1" applyFill="1" applyAlignment="1">
      <alignment vertical="center"/>
    </xf>
    <xf numFmtId="2" fontId="1" fillId="0" borderId="41" xfId="0" applyNumberFormat="1" applyFont="1" applyFill="1" applyBorder="1" applyAlignment="1">
      <alignment horizontal="center" vertical="center"/>
    </xf>
    <xf numFmtId="2" fontId="1" fillId="0" borderId="42" xfId="0" applyNumberFormat="1" applyFont="1" applyFill="1" applyBorder="1" applyAlignment="1">
      <alignment horizontal="center" vertical="center"/>
    </xf>
    <xf numFmtId="2" fontId="1" fillId="0" borderId="43" xfId="0" applyNumberFormat="1" applyFont="1" applyFill="1" applyBorder="1" applyAlignment="1">
      <alignment horizontal="center" vertical="center"/>
    </xf>
    <xf numFmtId="0" fontId="0" fillId="0" borderId="0" xfId="0" applyFont="1" applyFill="1" applyAlignment="1">
      <alignment vertical="center"/>
    </xf>
    <xf numFmtId="0" fontId="0" fillId="0" borderId="16" xfId="0" applyFont="1" applyBorder="1" applyAlignment="1">
      <alignment horizontal="center" vertical="center"/>
    </xf>
    <xf numFmtId="0" fontId="0" fillId="0" borderId="20" xfId="0" applyFont="1" applyBorder="1" applyAlignment="1">
      <alignment horizontal="center" vertical="center"/>
    </xf>
    <xf numFmtId="0" fontId="1" fillId="0" borderId="28"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9"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 fillId="0" borderId="0" xfId="0" applyFont="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13" xfId="0" applyFont="1" applyBorder="1" applyAlignment="1">
      <alignment horizontal="center" vertical="center"/>
    </xf>
    <xf numFmtId="0" fontId="0" fillId="0" borderId="0" xfId="0" applyAlignment="1">
      <alignment horizontal="left" wrapText="1"/>
    </xf>
  </cellXfs>
  <cellStyles count="2">
    <cellStyle name="čiarky" xfId="1" builtinId="3"/>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X76"/>
  <sheetViews>
    <sheetView tabSelected="1" topLeftCell="A30" zoomScalePageLayoutView="70" workbookViewId="0">
      <selection activeCell="Q41" sqref="Q41"/>
    </sheetView>
  </sheetViews>
  <sheetFormatPr defaultRowHeight="15"/>
  <cols>
    <col min="1" max="1" width="10.140625" style="6" customWidth="1"/>
    <col min="2" max="2" width="15.7109375" style="6" customWidth="1"/>
    <col min="3" max="15" width="10" style="6" customWidth="1"/>
    <col min="16" max="16" width="11" style="6" bestFit="1" customWidth="1"/>
    <col min="17" max="20" width="9.140625" style="6"/>
    <col min="21" max="21" width="9.42578125" style="6" bestFit="1" customWidth="1"/>
    <col min="22" max="16384" width="9.140625" style="6"/>
  </cols>
  <sheetData>
    <row r="1" spans="1:16" ht="15.75" thickBot="1">
      <c r="A1" s="29" t="s">
        <v>153</v>
      </c>
      <c r="M1" s="159"/>
      <c r="N1" s="159"/>
      <c r="O1" s="159"/>
      <c r="P1" s="159"/>
    </row>
    <row r="2" spans="1:16" ht="15.75" thickBot="1">
      <c r="A2" s="145" t="s">
        <v>0</v>
      </c>
      <c r="B2" s="145"/>
      <c r="C2" s="145"/>
      <c r="D2" s="145"/>
      <c r="E2" s="145"/>
      <c r="F2" s="145"/>
      <c r="G2" s="145"/>
      <c r="H2" s="145"/>
      <c r="I2" s="145"/>
      <c r="J2" s="146"/>
      <c r="K2" s="160" t="s">
        <v>1</v>
      </c>
      <c r="L2" s="161"/>
      <c r="M2" s="161"/>
      <c r="N2" s="161"/>
      <c r="O2" s="161"/>
      <c r="P2" s="162"/>
    </row>
    <row r="3" spans="1:16" ht="15.75" thickBot="1">
      <c r="A3" s="147" t="s">
        <v>2</v>
      </c>
      <c r="B3" s="147"/>
      <c r="C3" s="147"/>
      <c r="D3" s="147"/>
      <c r="E3" s="147"/>
      <c r="F3" s="147"/>
      <c r="G3" s="147"/>
      <c r="H3" s="147"/>
      <c r="I3" s="147"/>
      <c r="J3" s="148"/>
      <c r="K3" s="163" t="s">
        <v>3</v>
      </c>
      <c r="L3" s="164"/>
      <c r="M3" s="163" t="s">
        <v>4</v>
      </c>
      <c r="N3" s="164"/>
      <c r="O3" s="164"/>
      <c r="P3" s="165"/>
    </row>
    <row r="4" spans="1:16" ht="16.5" customHeight="1">
      <c r="A4" s="149" t="s">
        <v>5</v>
      </c>
      <c r="B4" s="151" t="s">
        <v>6</v>
      </c>
      <c r="C4" s="153" t="s">
        <v>7</v>
      </c>
      <c r="D4" s="155" t="s">
        <v>8</v>
      </c>
      <c r="E4" s="157" t="s">
        <v>9</v>
      </c>
      <c r="F4" s="140" t="s">
        <v>10</v>
      </c>
      <c r="G4" s="141"/>
      <c r="H4" s="142"/>
      <c r="I4" s="139" t="s">
        <v>11</v>
      </c>
      <c r="J4" s="143" t="s">
        <v>12</v>
      </c>
      <c r="K4" s="166" t="s">
        <v>13</v>
      </c>
      <c r="L4" s="168" t="s">
        <v>14</v>
      </c>
      <c r="M4" s="166" t="s">
        <v>15</v>
      </c>
      <c r="N4" s="168"/>
      <c r="O4" s="166" t="s">
        <v>16</v>
      </c>
      <c r="P4" s="170"/>
    </row>
    <row r="5" spans="1:16" ht="82.5" customHeight="1" thickBot="1">
      <c r="A5" s="150"/>
      <c r="B5" s="152"/>
      <c r="C5" s="154"/>
      <c r="D5" s="156"/>
      <c r="E5" s="158"/>
      <c r="F5" s="35" t="s">
        <v>17</v>
      </c>
      <c r="G5" s="21" t="s">
        <v>18</v>
      </c>
      <c r="H5" s="36" t="s">
        <v>19</v>
      </c>
      <c r="I5" s="22" t="s">
        <v>17</v>
      </c>
      <c r="J5" s="144"/>
      <c r="K5" s="167"/>
      <c r="L5" s="169"/>
      <c r="M5" s="137" t="s">
        <v>13</v>
      </c>
      <c r="N5" s="138" t="s">
        <v>14</v>
      </c>
      <c r="O5" s="137" t="s">
        <v>13</v>
      </c>
      <c r="P5" s="1" t="s">
        <v>14</v>
      </c>
    </row>
    <row r="6" spans="1:16" ht="15" hidden="1" customHeight="1">
      <c r="A6" s="63" t="s">
        <v>20</v>
      </c>
      <c r="B6" s="23" t="s">
        <v>21</v>
      </c>
      <c r="C6" s="8" t="s">
        <v>22</v>
      </c>
      <c r="D6" s="24" t="s">
        <v>23</v>
      </c>
      <c r="E6" s="50"/>
      <c r="F6" s="31">
        <v>14340</v>
      </c>
      <c r="G6" s="41"/>
      <c r="H6" s="9">
        <v>40000</v>
      </c>
      <c r="I6" s="33">
        <v>4300</v>
      </c>
      <c r="J6" s="10">
        <f t="shared" ref="J6:J12" si="0">H6-F6-I6</f>
        <v>21360</v>
      </c>
      <c r="K6" s="25">
        <v>25.5</v>
      </c>
      <c r="L6" s="37">
        <v>32.5</v>
      </c>
      <c r="M6" s="25">
        <v>25</v>
      </c>
      <c r="N6" s="37">
        <v>31.5</v>
      </c>
      <c r="O6" s="25">
        <v>21</v>
      </c>
      <c r="P6" s="26">
        <v>24.5</v>
      </c>
    </row>
    <row r="7" spans="1:16" hidden="1">
      <c r="A7" s="11" t="s">
        <v>20</v>
      </c>
      <c r="B7" s="12" t="s">
        <v>24</v>
      </c>
      <c r="C7" s="13" t="s">
        <v>25</v>
      </c>
      <c r="D7" s="14" t="s">
        <v>26</v>
      </c>
      <c r="E7" s="51"/>
      <c r="F7" s="32">
        <v>13700</v>
      </c>
      <c r="G7" s="16">
        <v>50500</v>
      </c>
      <c r="H7" s="15">
        <v>40000</v>
      </c>
      <c r="I7" s="34">
        <v>3800</v>
      </c>
      <c r="J7" s="17">
        <f t="shared" si="0"/>
        <v>22500</v>
      </c>
      <c r="K7" s="2">
        <v>26.5</v>
      </c>
      <c r="L7" s="38">
        <v>34</v>
      </c>
      <c r="M7" s="2">
        <v>26</v>
      </c>
      <c r="N7" s="38">
        <v>33</v>
      </c>
      <c r="O7" s="2">
        <v>22</v>
      </c>
      <c r="P7" s="3">
        <v>25.5</v>
      </c>
    </row>
    <row r="8" spans="1:16" ht="15.75" hidden="1" customHeight="1">
      <c r="A8" s="11" t="s">
        <v>20</v>
      </c>
      <c r="B8" s="12" t="s">
        <v>21</v>
      </c>
      <c r="C8" s="13" t="s">
        <v>27</v>
      </c>
      <c r="D8" s="14" t="s">
        <v>28</v>
      </c>
      <c r="E8" s="51"/>
      <c r="F8" s="32">
        <v>13920</v>
      </c>
      <c r="G8" s="16">
        <v>60000</v>
      </c>
      <c r="H8" s="15">
        <v>40000</v>
      </c>
      <c r="I8" s="34">
        <v>6350</v>
      </c>
      <c r="J8" s="17">
        <f t="shared" si="0"/>
        <v>19730</v>
      </c>
      <c r="K8" s="4">
        <v>23</v>
      </c>
      <c r="L8" s="39">
        <v>29.5</v>
      </c>
      <c r="M8" s="4">
        <v>22.5</v>
      </c>
      <c r="N8" s="39">
        <v>28.5</v>
      </c>
      <c r="O8" s="4">
        <v>19</v>
      </c>
      <c r="P8" s="5">
        <v>22</v>
      </c>
    </row>
    <row r="9" spans="1:16" hidden="1">
      <c r="A9" s="11" t="s">
        <v>20</v>
      </c>
      <c r="B9" s="12" t="s">
        <v>29</v>
      </c>
      <c r="C9" s="13" t="s">
        <v>30</v>
      </c>
      <c r="D9" s="14" t="s">
        <v>31</v>
      </c>
      <c r="E9" s="51"/>
      <c r="F9" s="32">
        <v>14230</v>
      </c>
      <c r="G9" s="16">
        <v>44000</v>
      </c>
      <c r="H9" s="15">
        <v>40000</v>
      </c>
      <c r="I9" s="34">
        <v>3400</v>
      </c>
      <c r="J9" s="17">
        <f t="shared" si="0"/>
        <v>22370</v>
      </c>
      <c r="K9" s="2">
        <v>26.5</v>
      </c>
      <c r="L9" s="38">
        <v>34</v>
      </c>
      <c r="M9" s="2">
        <v>26</v>
      </c>
      <c r="N9" s="38">
        <v>33</v>
      </c>
      <c r="O9" s="2">
        <v>22</v>
      </c>
      <c r="P9" s="3">
        <v>25.5</v>
      </c>
    </row>
    <row r="10" spans="1:16" ht="15" hidden="1" customHeight="1">
      <c r="A10" s="11" t="s">
        <v>20</v>
      </c>
      <c r="B10" s="12" t="s">
        <v>32</v>
      </c>
      <c r="C10" s="13" t="s">
        <v>33</v>
      </c>
      <c r="D10" s="14" t="s">
        <v>34</v>
      </c>
      <c r="E10" s="51"/>
      <c r="F10" s="32">
        <v>13020</v>
      </c>
      <c r="G10" s="16">
        <v>40000</v>
      </c>
      <c r="H10" s="15">
        <v>40000</v>
      </c>
      <c r="I10" s="34">
        <v>7500</v>
      </c>
      <c r="J10" s="17">
        <f t="shared" si="0"/>
        <v>19480</v>
      </c>
      <c r="K10" s="4">
        <v>23</v>
      </c>
      <c r="L10" s="39">
        <v>29.5</v>
      </c>
      <c r="M10" s="4">
        <v>22.5</v>
      </c>
      <c r="N10" s="39">
        <v>28.5</v>
      </c>
      <c r="O10" s="4">
        <v>19</v>
      </c>
      <c r="P10" s="5">
        <v>22</v>
      </c>
    </row>
    <row r="11" spans="1:16" ht="15" hidden="1" customHeight="1">
      <c r="A11" s="11" t="s">
        <v>20</v>
      </c>
      <c r="B11" s="12" t="s">
        <v>35</v>
      </c>
      <c r="C11" s="13" t="s">
        <v>36</v>
      </c>
      <c r="D11" s="14" t="s">
        <v>37</v>
      </c>
      <c r="E11" s="51"/>
      <c r="F11" s="32">
        <v>15553</v>
      </c>
      <c r="G11" s="16"/>
      <c r="H11" s="15">
        <v>40000</v>
      </c>
      <c r="I11" s="34">
        <v>4200</v>
      </c>
      <c r="J11" s="17">
        <f t="shared" si="0"/>
        <v>20247</v>
      </c>
      <c r="K11" s="2">
        <v>24</v>
      </c>
      <c r="L11" s="38">
        <v>31</v>
      </c>
      <c r="M11" s="2">
        <v>23.5</v>
      </c>
      <c r="N11" s="38">
        <v>30</v>
      </c>
      <c r="O11" s="2">
        <v>20</v>
      </c>
      <c r="P11" s="3">
        <v>23.5</v>
      </c>
    </row>
    <row r="12" spans="1:16" ht="15" customHeight="1">
      <c r="A12" s="11" t="s">
        <v>20</v>
      </c>
      <c r="B12" s="12" t="s">
        <v>38</v>
      </c>
      <c r="C12" s="13" t="s">
        <v>39</v>
      </c>
      <c r="D12" s="14"/>
      <c r="E12" s="51"/>
      <c r="F12" s="32">
        <v>16250</v>
      </c>
      <c r="G12" s="16">
        <v>46500</v>
      </c>
      <c r="H12" s="15">
        <v>28500</v>
      </c>
      <c r="I12" s="34"/>
      <c r="J12" s="17">
        <f t="shared" si="0"/>
        <v>12250</v>
      </c>
      <c r="K12" s="2">
        <v>15</v>
      </c>
      <c r="L12" s="38">
        <v>19</v>
      </c>
      <c r="M12" s="2">
        <v>14.5</v>
      </c>
      <c r="N12" s="38">
        <v>18.5</v>
      </c>
      <c r="O12" s="2">
        <v>12.5</v>
      </c>
      <c r="P12" s="3">
        <v>14.5</v>
      </c>
    </row>
    <row r="13" spans="1:16" ht="15" customHeight="1">
      <c r="A13" s="11" t="s">
        <v>20</v>
      </c>
      <c r="B13" s="12" t="s">
        <v>24</v>
      </c>
      <c r="C13" s="13" t="s">
        <v>39</v>
      </c>
      <c r="D13" s="14" t="s">
        <v>40</v>
      </c>
      <c r="E13" s="51"/>
      <c r="F13" s="32">
        <v>16250</v>
      </c>
      <c r="G13" s="16"/>
      <c r="H13" s="15">
        <v>40000</v>
      </c>
      <c r="I13" s="34">
        <v>4200</v>
      </c>
      <c r="J13" s="17">
        <f>H13-F13-I13</f>
        <v>19550</v>
      </c>
      <c r="K13" s="4">
        <v>23</v>
      </c>
      <c r="L13" s="39">
        <v>29.5</v>
      </c>
      <c r="M13" s="4">
        <v>22.5</v>
      </c>
      <c r="N13" s="39">
        <v>28.5</v>
      </c>
      <c r="O13" s="4">
        <v>19</v>
      </c>
      <c r="P13" s="5">
        <v>22</v>
      </c>
    </row>
    <row r="14" spans="1:16" ht="15" hidden="1" customHeight="1" thickBot="1">
      <c r="A14" s="64" t="s">
        <v>20</v>
      </c>
      <c r="B14" s="65" t="s">
        <v>41</v>
      </c>
      <c r="C14" s="66" t="s">
        <v>42</v>
      </c>
      <c r="D14" s="67" t="s">
        <v>43</v>
      </c>
      <c r="E14" s="68"/>
      <c r="F14" s="69">
        <v>14780</v>
      </c>
      <c r="G14" s="70">
        <v>54000</v>
      </c>
      <c r="H14" s="71">
        <v>40000</v>
      </c>
      <c r="I14" s="72">
        <v>3500</v>
      </c>
      <c r="J14" s="17">
        <f t="shared" ref="J14:J15" si="1">H14-F14-I14</f>
        <v>21720</v>
      </c>
      <c r="K14" s="73">
        <v>25.5</v>
      </c>
      <c r="L14" s="74">
        <v>32.5</v>
      </c>
      <c r="M14" s="73">
        <v>25</v>
      </c>
      <c r="N14" s="74">
        <v>31.5</v>
      </c>
      <c r="O14" s="73">
        <v>21</v>
      </c>
      <c r="P14" s="75">
        <v>24.5</v>
      </c>
    </row>
    <row r="15" spans="1:16" ht="15" customHeight="1">
      <c r="A15" s="11" t="s">
        <v>20</v>
      </c>
      <c r="B15" s="12" t="s">
        <v>24</v>
      </c>
      <c r="C15" s="13" t="s">
        <v>39</v>
      </c>
      <c r="D15" s="14" t="s">
        <v>40</v>
      </c>
      <c r="E15" s="96" t="s">
        <v>44</v>
      </c>
      <c r="F15" s="32">
        <v>16250</v>
      </c>
      <c r="G15" s="16"/>
      <c r="H15" s="15">
        <v>40000</v>
      </c>
      <c r="I15" s="34">
        <f>I13+1800</f>
        <v>6000</v>
      </c>
      <c r="J15" s="17">
        <f t="shared" si="1"/>
        <v>17750</v>
      </c>
      <c r="K15" s="97">
        <v>20.5</v>
      </c>
      <c r="L15" s="98">
        <v>26.5</v>
      </c>
      <c r="M15" s="97">
        <v>20</v>
      </c>
      <c r="N15" s="98">
        <v>25.5</v>
      </c>
      <c r="O15" s="97">
        <v>17</v>
      </c>
      <c r="P15" s="99">
        <v>20</v>
      </c>
    </row>
    <row r="16" spans="1:16">
      <c r="A16" s="11" t="s">
        <v>20</v>
      </c>
      <c r="B16" s="12" t="s">
        <v>24</v>
      </c>
      <c r="C16" s="13" t="s">
        <v>45</v>
      </c>
      <c r="D16" s="14" t="s">
        <v>46</v>
      </c>
      <c r="E16" s="51"/>
      <c r="F16" s="32">
        <v>13600</v>
      </c>
      <c r="G16" s="16">
        <v>50500</v>
      </c>
      <c r="H16" s="15">
        <v>40000</v>
      </c>
      <c r="I16" s="34">
        <v>3800</v>
      </c>
      <c r="J16" s="17">
        <f t="shared" ref="J16:J23" si="2">H16-F16-I16</f>
        <v>22600</v>
      </c>
      <c r="K16" s="2">
        <v>26.5</v>
      </c>
      <c r="L16" s="38">
        <v>34</v>
      </c>
      <c r="M16" s="2">
        <v>26</v>
      </c>
      <c r="N16" s="38">
        <v>33</v>
      </c>
      <c r="O16" s="2">
        <v>22</v>
      </c>
      <c r="P16" s="3">
        <v>25.5</v>
      </c>
    </row>
    <row r="17" spans="1:24">
      <c r="A17" s="53" t="s">
        <v>20</v>
      </c>
      <c r="B17" s="12" t="s">
        <v>24</v>
      </c>
      <c r="C17" s="13" t="s">
        <v>45</v>
      </c>
      <c r="D17" s="14" t="s">
        <v>46</v>
      </c>
      <c r="E17" s="51" t="s">
        <v>47</v>
      </c>
      <c r="F17" s="32">
        <v>13600</v>
      </c>
      <c r="G17" s="16">
        <v>50500</v>
      </c>
      <c r="H17" s="15">
        <v>40000</v>
      </c>
      <c r="I17" s="34">
        <f>I16+1750</f>
        <v>5550</v>
      </c>
      <c r="J17" s="17">
        <f t="shared" si="2"/>
        <v>20850</v>
      </c>
      <c r="K17" s="2">
        <v>24</v>
      </c>
      <c r="L17" s="38">
        <v>31</v>
      </c>
      <c r="M17" s="2">
        <v>23.5</v>
      </c>
      <c r="N17" s="38">
        <v>30</v>
      </c>
      <c r="O17" s="2">
        <v>20</v>
      </c>
      <c r="P17" s="3">
        <v>23.5</v>
      </c>
    </row>
    <row r="18" spans="1:24">
      <c r="A18" s="53" t="s">
        <v>20</v>
      </c>
      <c r="B18" s="12" t="s">
        <v>24</v>
      </c>
      <c r="C18" s="13" t="s">
        <v>48</v>
      </c>
      <c r="D18" s="14" t="s">
        <v>49</v>
      </c>
      <c r="E18" s="51"/>
      <c r="F18" s="32">
        <v>14100</v>
      </c>
      <c r="G18" s="16"/>
      <c r="H18" s="15">
        <v>40000</v>
      </c>
      <c r="I18" s="34">
        <v>3780</v>
      </c>
      <c r="J18" s="17">
        <f t="shared" si="2"/>
        <v>22120</v>
      </c>
      <c r="K18" s="2">
        <v>26.5</v>
      </c>
      <c r="L18" s="38">
        <v>34</v>
      </c>
      <c r="M18" s="2">
        <v>26</v>
      </c>
      <c r="N18" s="38">
        <v>33</v>
      </c>
      <c r="O18" s="2">
        <v>22</v>
      </c>
      <c r="P18" s="3">
        <v>25.5</v>
      </c>
    </row>
    <row r="19" spans="1:24">
      <c r="A19" s="53" t="s">
        <v>20</v>
      </c>
      <c r="B19" s="12" t="s">
        <v>50</v>
      </c>
      <c r="C19" s="13" t="s">
        <v>48</v>
      </c>
      <c r="D19" s="14" t="s">
        <v>49</v>
      </c>
      <c r="E19" s="51" t="s">
        <v>44</v>
      </c>
      <c r="F19" s="32">
        <v>14100</v>
      </c>
      <c r="G19" s="16"/>
      <c r="H19" s="15">
        <v>40000</v>
      </c>
      <c r="I19" s="34">
        <v>5080</v>
      </c>
      <c r="J19" s="17">
        <f t="shared" si="2"/>
        <v>20820</v>
      </c>
      <c r="K19" s="2">
        <v>24</v>
      </c>
      <c r="L19" s="38">
        <v>31</v>
      </c>
      <c r="M19" s="2">
        <v>23.5</v>
      </c>
      <c r="N19" s="38">
        <v>30</v>
      </c>
      <c r="O19" s="2">
        <v>20</v>
      </c>
      <c r="P19" s="3">
        <v>23.5</v>
      </c>
    </row>
    <row r="20" spans="1:24">
      <c r="A20" s="53" t="s">
        <v>20</v>
      </c>
      <c r="B20" s="12" t="s">
        <v>21</v>
      </c>
      <c r="C20" s="13" t="s">
        <v>51</v>
      </c>
      <c r="D20" s="14" t="s">
        <v>52</v>
      </c>
      <c r="E20" s="51"/>
      <c r="F20" s="32">
        <v>13400</v>
      </c>
      <c r="G20" s="16">
        <v>48000</v>
      </c>
      <c r="H20" s="15">
        <v>40000</v>
      </c>
      <c r="I20" s="34">
        <v>6000</v>
      </c>
      <c r="J20" s="17">
        <f t="shared" si="2"/>
        <v>20600</v>
      </c>
      <c r="K20" s="2">
        <v>24</v>
      </c>
      <c r="L20" s="38">
        <v>31</v>
      </c>
      <c r="M20" s="2">
        <v>23.5</v>
      </c>
      <c r="N20" s="38">
        <v>30</v>
      </c>
      <c r="O20" s="2">
        <v>20</v>
      </c>
      <c r="P20" s="3">
        <v>23.5</v>
      </c>
      <c r="S20" s="113"/>
      <c r="T20" s="113"/>
      <c r="U20" s="113"/>
      <c r="V20" s="113"/>
      <c r="W20" s="113"/>
      <c r="X20" s="113"/>
    </row>
    <row r="21" spans="1:24">
      <c r="A21" s="53" t="s">
        <v>20</v>
      </c>
      <c r="B21" s="12" t="s">
        <v>21</v>
      </c>
      <c r="C21" s="13" t="s">
        <v>51</v>
      </c>
      <c r="D21" s="14" t="s">
        <v>53</v>
      </c>
      <c r="E21" s="51"/>
      <c r="F21" s="32">
        <v>13400</v>
      </c>
      <c r="G21" s="16">
        <v>48000</v>
      </c>
      <c r="H21" s="15">
        <v>40000</v>
      </c>
      <c r="I21" s="34">
        <v>4100</v>
      </c>
      <c r="J21" s="17">
        <f t="shared" si="2"/>
        <v>22500</v>
      </c>
      <c r="K21" s="2">
        <v>26.5</v>
      </c>
      <c r="L21" s="38">
        <v>34</v>
      </c>
      <c r="M21" s="2">
        <v>26</v>
      </c>
      <c r="N21" s="38">
        <v>33</v>
      </c>
      <c r="O21" s="2">
        <v>22</v>
      </c>
      <c r="P21" s="3">
        <v>25.5</v>
      </c>
      <c r="S21" s="114"/>
      <c r="T21" s="114"/>
      <c r="U21" s="114"/>
      <c r="V21" s="114"/>
      <c r="W21" s="114"/>
      <c r="X21" s="114"/>
    </row>
    <row r="22" spans="1:24">
      <c r="A22" s="53" t="s">
        <v>20</v>
      </c>
      <c r="B22" s="55" t="s">
        <v>54</v>
      </c>
      <c r="C22" s="56" t="s">
        <v>55</v>
      </c>
      <c r="D22" s="57" t="s">
        <v>56</v>
      </c>
      <c r="E22" s="58"/>
      <c r="F22" s="59">
        <v>12750</v>
      </c>
      <c r="G22" s="60">
        <v>46500</v>
      </c>
      <c r="H22" s="15">
        <v>40000</v>
      </c>
      <c r="I22" s="34">
        <v>4200</v>
      </c>
      <c r="J22" s="17">
        <f t="shared" si="2"/>
        <v>23050</v>
      </c>
      <c r="K22" s="2">
        <v>26.5</v>
      </c>
      <c r="L22" s="38">
        <v>34</v>
      </c>
      <c r="M22" s="2">
        <v>26</v>
      </c>
      <c r="N22" s="38">
        <v>33</v>
      </c>
      <c r="O22" s="2">
        <v>22</v>
      </c>
      <c r="P22" s="3">
        <v>25.5</v>
      </c>
      <c r="S22" s="114"/>
      <c r="T22" s="114"/>
      <c r="U22" s="114"/>
      <c r="V22" s="114"/>
      <c r="W22" s="114"/>
      <c r="X22" s="114"/>
    </row>
    <row r="23" spans="1:24">
      <c r="A23" s="100" t="s">
        <v>20</v>
      </c>
      <c r="B23" s="55" t="s">
        <v>21</v>
      </c>
      <c r="C23" s="56" t="s">
        <v>57</v>
      </c>
      <c r="D23" s="57" t="s">
        <v>58</v>
      </c>
      <c r="E23" s="58"/>
      <c r="F23" s="59">
        <v>14550</v>
      </c>
      <c r="G23" s="60"/>
      <c r="H23" s="61">
        <v>40000</v>
      </c>
      <c r="I23" s="34">
        <v>4100</v>
      </c>
      <c r="J23" s="62">
        <f t="shared" si="2"/>
        <v>21350</v>
      </c>
      <c r="K23" s="47">
        <v>25.5</v>
      </c>
      <c r="L23" s="48">
        <v>32.5</v>
      </c>
      <c r="M23" s="47">
        <v>25</v>
      </c>
      <c r="N23" s="48">
        <v>31.5</v>
      </c>
      <c r="O23" s="47">
        <v>21</v>
      </c>
      <c r="P23" s="49">
        <v>24.5</v>
      </c>
    </row>
    <row r="24" spans="1:24">
      <c r="A24" s="100" t="s">
        <v>20</v>
      </c>
      <c r="B24" s="55" t="s">
        <v>21</v>
      </c>
      <c r="C24" s="56" t="s">
        <v>57</v>
      </c>
      <c r="D24" s="57" t="s">
        <v>58</v>
      </c>
      <c r="E24" s="58" t="s">
        <v>44</v>
      </c>
      <c r="F24" s="59">
        <v>14550</v>
      </c>
      <c r="G24" s="60"/>
      <c r="H24" s="61">
        <v>40000</v>
      </c>
      <c r="I24" s="34">
        <f>4100+1840</f>
        <v>5940</v>
      </c>
      <c r="J24" s="62">
        <f t="shared" ref="J24:J32" si="3">H24-F24-I24</f>
        <v>19510</v>
      </c>
      <c r="K24" s="47">
        <v>23</v>
      </c>
      <c r="L24" s="48">
        <v>29.5</v>
      </c>
      <c r="M24" s="47">
        <v>22.5</v>
      </c>
      <c r="N24" s="48">
        <v>28.5</v>
      </c>
      <c r="O24" s="47">
        <v>19</v>
      </c>
      <c r="P24" s="49">
        <v>22</v>
      </c>
    </row>
    <row r="25" spans="1:24">
      <c r="A25" s="100" t="s">
        <v>20</v>
      </c>
      <c r="B25" s="55" t="s">
        <v>54</v>
      </c>
      <c r="C25" s="56" t="s">
        <v>59</v>
      </c>
      <c r="D25" s="57" t="s">
        <v>60</v>
      </c>
      <c r="E25" s="58"/>
      <c r="F25" s="59">
        <v>14600</v>
      </c>
      <c r="G25" s="60"/>
      <c r="H25" s="61">
        <v>40000</v>
      </c>
      <c r="I25" s="34">
        <v>3650</v>
      </c>
      <c r="J25" s="62">
        <f t="shared" si="3"/>
        <v>21750</v>
      </c>
      <c r="K25" s="47">
        <v>25.5</v>
      </c>
      <c r="L25" s="48">
        <v>32.5</v>
      </c>
      <c r="M25" s="47">
        <v>25</v>
      </c>
      <c r="N25" s="48">
        <v>31.5</v>
      </c>
      <c r="O25" s="47">
        <v>21</v>
      </c>
      <c r="P25" s="49">
        <v>24.5</v>
      </c>
    </row>
    <row r="26" spans="1:24">
      <c r="A26" s="100" t="s">
        <v>20</v>
      </c>
      <c r="B26" s="55" t="s">
        <v>21</v>
      </c>
      <c r="C26" s="56" t="s">
        <v>61</v>
      </c>
      <c r="D26" s="57" t="s">
        <v>62</v>
      </c>
      <c r="E26" s="58"/>
      <c r="F26" s="59">
        <v>13470</v>
      </c>
      <c r="G26" s="60">
        <v>44000</v>
      </c>
      <c r="H26" s="61">
        <v>40000</v>
      </c>
      <c r="I26" s="34">
        <v>4000</v>
      </c>
      <c r="J26" s="62">
        <f t="shared" si="3"/>
        <v>22530</v>
      </c>
      <c r="K26" s="47">
        <v>26.5</v>
      </c>
      <c r="L26" s="48">
        <v>34</v>
      </c>
      <c r="M26" s="47">
        <v>26</v>
      </c>
      <c r="N26" s="48">
        <v>33</v>
      </c>
      <c r="O26" s="47">
        <v>22</v>
      </c>
      <c r="P26" s="49">
        <v>25.5</v>
      </c>
    </row>
    <row r="27" spans="1:24" s="130" customFormat="1">
      <c r="A27" s="118" t="s">
        <v>20</v>
      </c>
      <c r="B27" s="119" t="s">
        <v>63</v>
      </c>
      <c r="C27" s="120" t="s">
        <v>64</v>
      </c>
      <c r="D27" s="121" t="s">
        <v>65</v>
      </c>
      <c r="E27" s="122"/>
      <c r="F27" s="123">
        <v>14600</v>
      </c>
      <c r="G27" s="124">
        <v>46500</v>
      </c>
      <c r="H27" s="125">
        <v>40000</v>
      </c>
      <c r="I27" s="126">
        <v>3800</v>
      </c>
      <c r="J27" s="62">
        <f t="shared" si="3"/>
        <v>21600</v>
      </c>
      <c r="K27" s="127">
        <v>25.5</v>
      </c>
      <c r="L27" s="128">
        <v>32.5</v>
      </c>
      <c r="M27" s="127">
        <v>25</v>
      </c>
      <c r="N27" s="128">
        <v>31.5</v>
      </c>
      <c r="O27" s="127">
        <v>21</v>
      </c>
      <c r="P27" s="129">
        <v>24.5</v>
      </c>
      <c r="R27" s="130" t="s">
        <v>66</v>
      </c>
      <c r="S27" s="131" t="s">
        <v>67</v>
      </c>
      <c r="T27" s="131" t="s">
        <v>68</v>
      </c>
      <c r="U27" s="132" t="s">
        <v>69</v>
      </c>
    </row>
    <row r="28" spans="1:24" s="136" customFormat="1">
      <c r="A28" s="100" t="s">
        <v>20</v>
      </c>
      <c r="B28" s="55" t="s">
        <v>63</v>
      </c>
      <c r="C28" s="56" t="s">
        <v>70</v>
      </c>
      <c r="D28" s="57" t="s">
        <v>65</v>
      </c>
      <c r="E28" s="58" t="s">
        <v>44</v>
      </c>
      <c r="F28" s="59">
        <v>14600</v>
      </c>
      <c r="G28" s="60">
        <v>46500</v>
      </c>
      <c r="H28" s="61">
        <v>40000</v>
      </c>
      <c r="I28" s="34">
        <f>3800+1840</f>
        <v>5640</v>
      </c>
      <c r="J28" s="62">
        <f t="shared" si="3"/>
        <v>19760</v>
      </c>
      <c r="K28" s="133">
        <v>24</v>
      </c>
      <c r="L28" s="134">
        <v>31</v>
      </c>
      <c r="M28" s="133">
        <v>23.5</v>
      </c>
      <c r="N28" s="134">
        <v>30</v>
      </c>
      <c r="O28" s="133">
        <v>20</v>
      </c>
      <c r="P28" s="135">
        <v>23.5</v>
      </c>
    </row>
    <row r="29" spans="1:24" s="136" customFormat="1">
      <c r="A29" s="100" t="s">
        <v>20</v>
      </c>
      <c r="B29" s="55" t="s">
        <v>32</v>
      </c>
      <c r="C29" s="56" t="s">
        <v>71</v>
      </c>
      <c r="D29" s="57" t="s">
        <v>72</v>
      </c>
      <c r="E29" s="58"/>
      <c r="F29" s="59">
        <v>15804</v>
      </c>
      <c r="G29" s="60">
        <v>40000</v>
      </c>
      <c r="H29" s="61">
        <v>40000</v>
      </c>
      <c r="I29" s="34">
        <v>3800</v>
      </c>
      <c r="J29" s="62">
        <f t="shared" si="3"/>
        <v>20396</v>
      </c>
      <c r="K29" s="133">
        <v>24</v>
      </c>
      <c r="L29" s="134">
        <v>31</v>
      </c>
      <c r="M29" s="133">
        <v>23.5</v>
      </c>
      <c r="N29" s="134">
        <v>30</v>
      </c>
      <c r="O29" s="133">
        <v>20</v>
      </c>
      <c r="P29" s="135">
        <v>23.5</v>
      </c>
    </row>
    <row r="30" spans="1:24" s="136" customFormat="1">
      <c r="A30" s="100" t="s">
        <v>20</v>
      </c>
      <c r="B30" s="55" t="s">
        <v>63</v>
      </c>
      <c r="C30" s="56" t="s">
        <v>73</v>
      </c>
      <c r="D30" s="57" t="s">
        <v>74</v>
      </c>
      <c r="E30" s="58"/>
      <c r="F30" s="59">
        <v>13600</v>
      </c>
      <c r="G30" s="60"/>
      <c r="H30" s="61">
        <v>40000</v>
      </c>
      <c r="I30" s="34">
        <v>3800</v>
      </c>
      <c r="J30" s="62">
        <f t="shared" si="3"/>
        <v>22600</v>
      </c>
      <c r="K30" s="133">
        <v>26.5</v>
      </c>
      <c r="L30" s="134">
        <v>34</v>
      </c>
      <c r="M30" s="133">
        <v>26</v>
      </c>
      <c r="N30" s="134">
        <v>33</v>
      </c>
      <c r="O30" s="133">
        <v>22</v>
      </c>
      <c r="P30" s="135">
        <v>25.5</v>
      </c>
    </row>
    <row r="31" spans="1:24" s="136" customFormat="1">
      <c r="A31" s="100" t="s">
        <v>20</v>
      </c>
      <c r="B31" s="55" t="s">
        <v>75</v>
      </c>
      <c r="C31" s="56" t="s">
        <v>76</v>
      </c>
      <c r="D31" s="57" t="s">
        <v>77</v>
      </c>
      <c r="E31" s="58"/>
      <c r="F31" s="59">
        <v>14650</v>
      </c>
      <c r="G31" s="60"/>
      <c r="H31" s="61">
        <v>40000</v>
      </c>
      <c r="I31" s="34">
        <v>3800</v>
      </c>
      <c r="J31" s="62">
        <f t="shared" si="3"/>
        <v>21550</v>
      </c>
      <c r="K31" s="133">
        <v>26.5</v>
      </c>
      <c r="L31" s="134">
        <v>34</v>
      </c>
      <c r="M31" s="133">
        <v>26</v>
      </c>
      <c r="N31" s="134">
        <v>33</v>
      </c>
      <c r="O31" s="133">
        <v>22</v>
      </c>
      <c r="P31" s="135">
        <v>25.5</v>
      </c>
    </row>
    <row r="32" spans="1:24" s="136" customFormat="1">
      <c r="A32" s="100" t="s">
        <v>20</v>
      </c>
      <c r="B32" s="55" t="s">
        <v>75</v>
      </c>
      <c r="C32" s="56" t="s">
        <v>78</v>
      </c>
      <c r="D32" s="57" t="s">
        <v>79</v>
      </c>
      <c r="E32" s="58"/>
      <c r="F32" s="59">
        <v>9830</v>
      </c>
      <c r="G32" s="60"/>
      <c r="H32" s="61">
        <v>40000</v>
      </c>
      <c r="I32" s="34">
        <v>4200</v>
      </c>
      <c r="J32" s="62">
        <f t="shared" si="3"/>
        <v>25970</v>
      </c>
      <c r="K32" s="133">
        <v>30</v>
      </c>
      <c r="L32" s="134">
        <v>38.5</v>
      </c>
      <c r="M32" s="133">
        <v>29.5</v>
      </c>
      <c r="N32" s="134">
        <v>37</v>
      </c>
      <c r="O32" s="133">
        <v>25</v>
      </c>
      <c r="P32" s="135">
        <v>29</v>
      </c>
    </row>
    <row r="33" spans="1:16" ht="15" customHeight="1">
      <c r="A33" s="54" t="s">
        <v>20</v>
      </c>
      <c r="B33" s="55" t="s">
        <v>80</v>
      </c>
      <c r="C33" s="56" t="s">
        <v>81</v>
      </c>
      <c r="D33" s="57" t="s">
        <v>82</v>
      </c>
      <c r="E33" s="58"/>
      <c r="F33" s="59">
        <v>13300</v>
      </c>
      <c r="G33" s="60"/>
      <c r="H33" s="61">
        <v>40000</v>
      </c>
      <c r="I33" s="34">
        <v>4100</v>
      </c>
      <c r="J33" s="62">
        <f t="shared" ref="J33:J57" si="4">H33-F33-I33</f>
        <v>22600</v>
      </c>
      <c r="K33" s="47">
        <v>26.5</v>
      </c>
      <c r="L33" s="48">
        <v>34</v>
      </c>
      <c r="M33" s="47">
        <v>26</v>
      </c>
      <c r="N33" s="48">
        <v>33</v>
      </c>
      <c r="O33" s="47">
        <v>22</v>
      </c>
      <c r="P33" s="49">
        <v>25.5</v>
      </c>
    </row>
    <row r="34" spans="1:16" ht="15" customHeight="1">
      <c r="A34" s="11" t="s">
        <v>20</v>
      </c>
      <c r="B34" s="12" t="s">
        <v>80</v>
      </c>
      <c r="C34" s="13" t="s">
        <v>81</v>
      </c>
      <c r="D34" s="14" t="s">
        <v>82</v>
      </c>
      <c r="E34" s="51" t="s">
        <v>47</v>
      </c>
      <c r="F34" s="32">
        <v>13300</v>
      </c>
      <c r="G34" s="16"/>
      <c r="H34" s="15">
        <v>40000</v>
      </c>
      <c r="I34" s="34">
        <f>I33+1300</f>
        <v>5400</v>
      </c>
      <c r="J34" s="17">
        <f t="shared" si="4"/>
        <v>21300</v>
      </c>
      <c r="K34" s="47">
        <v>25.5</v>
      </c>
      <c r="L34" s="48">
        <v>32.5</v>
      </c>
      <c r="M34" s="47">
        <v>25</v>
      </c>
      <c r="N34" s="48">
        <v>31.5</v>
      </c>
      <c r="O34" s="47">
        <v>21</v>
      </c>
      <c r="P34" s="49">
        <v>24.5</v>
      </c>
    </row>
    <row r="35" spans="1:16" ht="15" customHeight="1">
      <c r="A35" s="11" t="s">
        <v>20</v>
      </c>
      <c r="B35" s="12" t="s">
        <v>21</v>
      </c>
      <c r="C35" s="13" t="s">
        <v>83</v>
      </c>
      <c r="D35" s="14" t="s">
        <v>84</v>
      </c>
      <c r="E35" s="51"/>
      <c r="F35" s="32">
        <v>15100</v>
      </c>
      <c r="G35" s="16"/>
      <c r="H35" s="15">
        <v>40000</v>
      </c>
      <c r="I35" s="34">
        <v>3800</v>
      </c>
      <c r="J35" s="17">
        <f t="shared" si="4"/>
        <v>21100</v>
      </c>
      <c r="K35" s="47">
        <v>25.5</v>
      </c>
      <c r="L35" s="48">
        <v>32.5</v>
      </c>
      <c r="M35" s="47">
        <v>25</v>
      </c>
      <c r="N35" s="48">
        <v>31.5</v>
      </c>
      <c r="O35" s="47">
        <v>21</v>
      </c>
      <c r="P35" s="49">
        <v>24.5</v>
      </c>
    </row>
    <row r="36" spans="1:16" ht="15" customHeight="1">
      <c r="A36" s="11" t="s">
        <v>20</v>
      </c>
      <c r="B36" s="12" t="s">
        <v>21</v>
      </c>
      <c r="C36" s="13" t="s">
        <v>83</v>
      </c>
      <c r="D36" s="14" t="s">
        <v>84</v>
      </c>
      <c r="E36" s="51" t="s">
        <v>47</v>
      </c>
      <c r="F36" s="32">
        <v>15100</v>
      </c>
      <c r="G36" s="16"/>
      <c r="H36" s="15">
        <v>40000</v>
      </c>
      <c r="I36" s="34">
        <f>I35+1300</f>
        <v>5100</v>
      </c>
      <c r="J36" s="17">
        <f t="shared" si="4"/>
        <v>19800</v>
      </c>
      <c r="K36" s="2">
        <v>23</v>
      </c>
      <c r="L36" s="38">
        <v>29.5</v>
      </c>
      <c r="M36" s="2">
        <v>22.5</v>
      </c>
      <c r="N36" s="38">
        <v>28.5</v>
      </c>
      <c r="O36" s="2">
        <v>19</v>
      </c>
      <c r="P36" s="3">
        <v>22</v>
      </c>
    </row>
    <row r="37" spans="1:16" ht="15" customHeight="1">
      <c r="A37" s="11" t="s">
        <v>20</v>
      </c>
      <c r="B37" s="12" t="s">
        <v>80</v>
      </c>
      <c r="C37" s="13" t="s">
        <v>85</v>
      </c>
      <c r="D37" s="14" t="s">
        <v>86</v>
      </c>
      <c r="E37" s="51"/>
      <c r="F37" s="32">
        <v>15000</v>
      </c>
      <c r="G37" s="16"/>
      <c r="H37" s="15">
        <v>40000</v>
      </c>
      <c r="I37" s="34">
        <v>3800</v>
      </c>
      <c r="J37" s="17">
        <f t="shared" si="4"/>
        <v>21200</v>
      </c>
      <c r="K37" s="47">
        <v>25.5</v>
      </c>
      <c r="L37" s="48">
        <v>32.5</v>
      </c>
      <c r="M37" s="47">
        <v>25</v>
      </c>
      <c r="N37" s="48">
        <v>31.5</v>
      </c>
      <c r="O37" s="47">
        <v>21</v>
      </c>
      <c r="P37" s="49">
        <v>24.5</v>
      </c>
    </row>
    <row r="38" spans="1:16" ht="15" customHeight="1">
      <c r="A38" s="11" t="s">
        <v>20</v>
      </c>
      <c r="B38" s="12" t="s">
        <v>80</v>
      </c>
      <c r="C38" s="13" t="s">
        <v>85</v>
      </c>
      <c r="D38" s="14" t="s">
        <v>86</v>
      </c>
      <c r="E38" s="51" t="s">
        <v>47</v>
      </c>
      <c r="F38" s="32">
        <v>15000</v>
      </c>
      <c r="G38" s="16"/>
      <c r="H38" s="15">
        <v>40000</v>
      </c>
      <c r="I38" s="34">
        <f>I37+1300</f>
        <v>5100</v>
      </c>
      <c r="J38" s="17">
        <f t="shared" si="4"/>
        <v>19900</v>
      </c>
      <c r="K38" s="2">
        <v>23</v>
      </c>
      <c r="L38" s="38">
        <v>29.5</v>
      </c>
      <c r="M38" s="2">
        <v>22.5</v>
      </c>
      <c r="N38" s="38">
        <v>28.5</v>
      </c>
      <c r="O38" s="2">
        <v>19</v>
      </c>
      <c r="P38" s="3">
        <v>22</v>
      </c>
    </row>
    <row r="39" spans="1:16" ht="15" customHeight="1">
      <c r="A39" s="11" t="s">
        <v>20</v>
      </c>
      <c r="B39" s="12" t="s">
        <v>80</v>
      </c>
      <c r="C39" s="13" t="s">
        <v>87</v>
      </c>
      <c r="D39" s="14" t="s">
        <v>82</v>
      </c>
      <c r="E39" s="51"/>
      <c r="F39" s="32">
        <v>15600</v>
      </c>
      <c r="G39" s="16"/>
      <c r="H39" s="15">
        <v>40000</v>
      </c>
      <c r="I39" s="34">
        <v>4000</v>
      </c>
      <c r="J39" s="17">
        <f t="shared" si="4"/>
        <v>20400</v>
      </c>
      <c r="K39" s="2">
        <v>24</v>
      </c>
      <c r="L39" s="38">
        <v>31</v>
      </c>
      <c r="M39" s="2">
        <v>23.5</v>
      </c>
      <c r="N39" s="38">
        <v>30</v>
      </c>
      <c r="O39" s="2">
        <v>20</v>
      </c>
      <c r="P39" s="3">
        <v>23.5</v>
      </c>
    </row>
    <row r="40" spans="1:16" ht="15" customHeight="1">
      <c r="A40" s="11" t="s">
        <v>20</v>
      </c>
      <c r="B40" s="12" t="s">
        <v>80</v>
      </c>
      <c r="C40" s="13" t="s">
        <v>87</v>
      </c>
      <c r="D40" s="14" t="s">
        <v>82</v>
      </c>
      <c r="E40" s="51" t="s">
        <v>47</v>
      </c>
      <c r="F40" s="32">
        <v>15600</v>
      </c>
      <c r="G40" s="16"/>
      <c r="H40" s="15">
        <v>40000</v>
      </c>
      <c r="I40" s="34">
        <f>I39+1300</f>
        <v>5300</v>
      </c>
      <c r="J40" s="17">
        <f t="shared" si="4"/>
        <v>19100</v>
      </c>
      <c r="K40" s="2">
        <v>23</v>
      </c>
      <c r="L40" s="38">
        <v>29.5</v>
      </c>
      <c r="M40" s="2">
        <v>22.5</v>
      </c>
      <c r="N40" s="38">
        <v>28.5</v>
      </c>
      <c r="O40" s="2">
        <v>19</v>
      </c>
      <c r="P40" s="3">
        <v>22</v>
      </c>
    </row>
    <row r="41" spans="1:16" ht="15" customHeight="1">
      <c r="A41" s="11" t="s">
        <v>20</v>
      </c>
      <c r="B41" s="12" t="s">
        <v>21</v>
      </c>
      <c r="C41" s="13" t="s">
        <v>88</v>
      </c>
      <c r="D41" s="14" t="s">
        <v>89</v>
      </c>
      <c r="E41" s="51"/>
      <c r="F41" s="32">
        <v>13925</v>
      </c>
      <c r="G41" s="16"/>
      <c r="H41" s="15">
        <v>40000</v>
      </c>
      <c r="I41" s="34">
        <v>3800</v>
      </c>
      <c r="J41" s="17">
        <f t="shared" si="4"/>
        <v>22275</v>
      </c>
      <c r="K41" s="2">
        <v>26.5</v>
      </c>
      <c r="L41" s="38">
        <v>34</v>
      </c>
      <c r="M41" s="2">
        <v>26</v>
      </c>
      <c r="N41" s="38">
        <v>33</v>
      </c>
      <c r="O41" s="2">
        <v>22</v>
      </c>
      <c r="P41" s="3">
        <v>25.5</v>
      </c>
    </row>
    <row r="42" spans="1:16" ht="15" customHeight="1">
      <c r="A42" s="11" t="s">
        <v>20</v>
      </c>
      <c r="B42" s="12" t="s">
        <v>21</v>
      </c>
      <c r="C42" s="13" t="s">
        <v>88</v>
      </c>
      <c r="D42" s="14" t="s">
        <v>89</v>
      </c>
      <c r="E42" s="51" t="s">
        <v>47</v>
      </c>
      <c r="F42" s="32">
        <v>13925</v>
      </c>
      <c r="G42" s="16"/>
      <c r="H42" s="15">
        <v>40000</v>
      </c>
      <c r="I42" s="34">
        <f>I41+1300</f>
        <v>5100</v>
      </c>
      <c r="J42" s="17">
        <f t="shared" si="4"/>
        <v>20975</v>
      </c>
      <c r="K42" s="2">
        <v>24</v>
      </c>
      <c r="L42" s="38">
        <v>31</v>
      </c>
      <c r="M42" s="2">
        <v>23.5</v>
      </c>
      <c r="N42" s="38">
        <v>30</v>
      </c>
      <c r="O42" s="2">
        <v>20</v>
      </c>
      <c r="P42" s="3">
        <v>23.5</v>
      </c>
    </row>
    <row r="43" spans="1:16" ht="15" customHeight="1">
      <c r="A43" s="11" t="s">
        <v>20</v>
      </c>
      <c r="B43" s="12" t="s">
        <v>21</v>
      </c>
      <c r="C43" s="13" t="s">
        <v>90</v>
      </c>
      <c r="D43" s="14" t="s">
        <v>91</v>
      </c>
      <c r="E43" s="51"/>
      <c r="F43" s="32">
        <v>15160</v>
      </c>
      <c r="G43" s="16"/>
      <c r="H43" s="15">
        <v>40000</v>
      </c>
      <c r="I43" s="34">
        <v>3800</v>
      </c>
      <c r="J43" s="17">
        <f t="shared" si="4"/>
        <v>21040</v>
      </c>
      <c r="K43" s="2">
        <v>26.5</v>
      </c>
      <c r="L43" s="38">
        <v>34</v>
      </c>
      <c r="M43" s="2">
        <v>26</v>
      </c>
      <c r="N43" s="38">
        <v>33</v>
      </c>
      <c r="O43" s="2">
        <v>22</v>
      </c>
      <c r="P43" s="3">
        <v>25.5</v>
      </c>
    </row>
    <row r="44" spans="1:16" ht="15" customHeight="1">
      <c r="A44" s="11" t="s">
        <v>20</v>
      </c>
      <c r="B44" s="115" t="s">
        <v>32</v>
      </c>
      <c r="C44" s="116" t="s">
        <v>155</v>
      </c>
      <c r="D44" s="117" t="s">
        <v>154</v>
      </c>
      <c r="E44" s="51"/>
      <c r="F44" s="32">
        <v>10040</v>
      </c>
      <c r="G44" s="16"/>
      <c r="H44" s="15">
        <v>40000</v>
      </c>
      <c r="I44" s="34">
        <v>7980</v>
      </c>
      <c r="J44" s="17">
        <f t="shared" si="4"/>
        <v>21980</v>
      </c>
      <c r="K44" s="2">
        <v>25.5</v>
      </c>
      <c r="L44" s="38">
        <v>32.5</v>
      </c>
      <c r="M44" s="2">
        <v>25</v>
      </c>
      <c r="N44" s="38">
        <v>31.5</v>
      </c>
      <c r="O44" s="2">
        <v>21</v>
      </c>
      <c r="P44" s="3">
        <v>24.5</v>
      </c>
    </row>
    <row r="45" spans="1:16" ht="15" customHeight="1">
      <c r="A45" s="11" t="s">
        <v>20</v>
      </c>
      <c r="B45" s="12" t="s">
        <v>92</v>
      </c>
      <c r="C45" s="13" t="s">
        <v>93</v>
      </c>
      <c r="D45" s="14" t="s">
        <v>94</v>
      </c>
      <c r="E45" s="51"/>
      <c r="F45" s="32">
        <v>14755</v>
      </c>
      <c r="G45" s="16"/>
      <c r="H45" s="15">
        <v>40000</v>
      </c>
      <c r="I45" s="34">
        <v>5000</v>
      </c>
      <c r="J45" s="17">
        <f t="shared" si="4"/>
        <v>20245</v>
      </c>
      <c r="K45" s="2">
        <v>24</v>
      </c>
      <c r="L45" s="38">
        <v>31</v>
      </c>
      <c r="M45" s="2">
        <v>23.5</v>
      </c>
      <c r="N45" s="38">
        <v>30</v>
      </c>
      <c r="O45" s="2">
        <v>20</v>
      </c>
      <c r="P45" s="3">
        <v>23.5</v>
      </c>
    </row>
    <row r="46" spans="1:16" ht="15" customHeight="1">
      <c r="A46" s="11" t="s">
        <v>20</v>
      </c>
      <c r="B46" s="12" t="s">
        <v>92</v>
      </c>
      <c r="C46" s="13" t="s">
        <v>95</v>
      </c>
      <c r="D46" s="14" t="s">
        <v>96</v>
      </c>
      <c r="E46" s="51"/>
      <c r="F46" s="32">
        <v>16410</v>
      </c>
      <c r="G46" s="16">
        <v>40000</v>
      </c>
      <c r="H46" s="15">
        <v>40000</v>
      </c>
      <c r="I46" s="34">
        <v>4150</v>
      </c>
      <c r="J46" s="17">
        <f t="shared" si="4"/>
        <v>19440</v>
      </c>
      <c r="K46" s="2">
        <v>23</v>
      </c>
      <c r="L46" s="38">
        <v>29.5</v>
      </c>
      <c r="M46" s="2">
        <v>22.5</v>
      </c>
      <c r="N46" s="38">
        <v>28.5</v>
      </c>
      <c r="O46" s="2">
        <v>19</v>
      </c>
      <c r="P46" s="3">
        <v>22</v>
      </c>
    </row>
    <row r="47" spans="1:16" ht="15" customHeight="1">
      <c r="A47" s="11" t="s">
        <v>20</v>
      </c>
      <c r="B47" s="12" t="s">
        <v>54</v>
      </c>
      <c r="C47" s="13" t="s">
        <v>97</v>
      </c>
      <c r="D47" s="14" t="s">
        <v>98</v>
      </c>
      <c r="E47" s="51"/>
      <c r="F47" s="32">
        <v>13800</v>
      </c>
      <c r="G47" s="16">
        <v>44000</v>
      </c>
      <c r="H47" s="15">
        <v>40000</v>
      </c>
      <c r="I47" s="34">
        <v>4100</v>
      </c>
      <c r="J47" s="17">
        <f t="shared" si="4"/>
        <v>22100</v>
      </c>
      <c r="K47" s="2">
        <v>25.5</v>
      </c>
      <c r="L47" s="38">
        <v>32.5</v>
      </c>
      <c r="M47" s="2">
        <v>25</v>
      </c>
      <c r="N47" s="38">
        <v>31.5</v>
      </c>
      <c r="O47" s="2">
        <v>21</v>
      </c>
      <c r="P47" s="3">
        <v>24.5</v>
      </c>
    </row>
    <row r="48" spans="1:16" ht="15" customHeight="1">
      <c r="A48" s="11" t="s">
        <v>20</v>
      </c>
      <c r="B48" s="12" t="s">
        <v>54</v>
      </c>
      <c r="C48" s="13" t="s">
        <v>97</v>
      </c>
      <c r="D48" s="14"/>
      <c r="E48" s="51"/>
      <c r="F48" s="32">
        <v>13800</v>
      </c>
      <c r="G48" s="16">
        <v>27500</v>
      </c>
      <c r="H48" s="15">
        <v>27500</v>
      </c>
      <c r="I48" s="34"/>
      <c r="J48" s="17">
        <f>H48-F48-I48</f>
        <v>13700</v>
      </c>
      <c r="K48" s="2">
        <v>16</v>
      </c>
      <c r="L48" s="38">
        <v>20.5</v>
      </c>
      <c r="M48" s="2">
        <v>15.5</v>
      </c>
      <c r="N48" s="38">
        <v>20</v>
      </c>
      <c r="O48" s="2">
        <v>13</v>
      </c>
      <c r="P48" s="3">
        <v>15.5</v>
      </c>
    </row>
    <row r="49" spans="1:16" ht="15" customHeight="1">
      <c r="A49" s="11" t="s">
        <v>20</v>
      </c>
      <c r="B49" s="12" t="s">
        <v>75</v>
      </c>
      <c r="C49" s="13" t="s">
        <v>99</v>
      </c>
      <c r="D49" s="14"/>
      <c r="E49" s="51"/>
      <c r="F49" s="32">
        <v>14880</v>
      </c>
      <c r="G49" s="16"/>
      <c r="H49" s="15">
        <v>33000</v>
      </c>
      <c r="I49" s="34"/>
      <c r="J49" s="17">
        <f t="shared" si="4"/>
        <v>18120</v>
      </c>
      <c r="K49" s="2">
        <v>22</v>
      </c>
      <c r="L49" s="38">
        <v>28</v>
      </c>
      <c r="M49" s="2">
        <v>21.5</v>
      </c>
      <c r="N49" s="38">
        <v>24</v>
      </c>
      <c r="O49" s="2">
        <v>18</v>
      </c>
      <c r="P49" s="3">
        <v>21</v>
      </c>
    </row>
    <row r="50" spans="1:16" ht="15" customHeight="1">
      <c r="A50" s="11" t="s">
        <v>20</v>
      </c>
      <c r="B50" s="12" t="s">
        <v>80</v>
      </c>
      <c r="C50" s="13" t="s">
        <v>100</v>
      </c>
      <c r="D50" s="14" t="s">
        <v>101</v>
      </c>
      <c r="E50" s="51"/>
      <c r="F50" s="32">
        <v>16980</v>
      </c>
      <c r="G50" s="16">
        <v>44000</v>
      </c>
      <c r="H50" s="15">
        <v>40000</v>
      </c>
      <c r="I50" s="34">
        <v>4200</v>
      </c>
      <c r="J50" s="17">
        <f t="shared" si="4"/>
        <v>18820</v>
      </c>
      <c r="K50" s="47">
        <v>22</v>
      </c>
      <c r="L50" s="48">
        <v>28</v>
      </c>
      <c r="M50" s="47">
        <v>21.5</v>
      </c>
      <c r="N50" s="48">
        <v>24</v>
      </c>
      <c r="O50" s="47">
        <v>18</v>
      </c>
      <c r="P50" s="49">
        <v>21</v>
      </c>
    </row>
    <row r="51" spans="1:16" ht="15" customHeight="1">
      <c r="A51" s="11" t="s">
        <v>20</v>
      </c>
      <c r="B51" s="115" t="s">
        <v>21</v>
      </c>
      <c r="C51" s="116" t="s">
        <v>102</v>
      </c>
      <c r="D51" s="117" t="s">
        <v>103</v>
      </c>
      <c r="E51" s="51"/>
      <c r="F51" s="32">
        <v>13930</v>
      </c>
      <c r="G51" s="16"/>
      <c r="H51" s="15">
        <v>40000</v>
      </c>
      <c r="I51" s="34">
        <v>4500</v>
      </c>
      <c r="J51" s="17">
        <f t="shared" si="4"/>
        <v>21570</v>
      </c>
      <c r="K51" s="47">
        <v>25.5</v>
      </c>
      <c r="L51" s="48">
        <v>32.5</v>
      </c>
      <c r="M51" s="47">
        <v>25</v>
      </c>
      <c r="N51" s="48">
        <v>31.5</v>
      </c>
      <c r="O51" s="47">
        <v>21</v>
      </c>
      <c r="P51" s="49">
        <v>24.5</v>
      </c>
    </row>
    <row r="52" spans="1:16" ht="15" customHeight="1">
      <c r="A52" s="11" t="s">
        <v>20</v>
      </c>
      <c r="B52" s="12" t="s">
        <v>75</v>
      </c>
      <c r="C52" s="13" t="s">
        <v>104</v>
      </c>
      <c r="D52" s="14" t="s">
        <v>105</v>
      </c>
      <c r="E52" s="51"/>
      <c r="F52" s="32">
        <v>14400</v>
      </c>
      <c r="G52" s="16"/>
      <c r="H52" s="15">
        <v>40000</v>
      </c>
      <c r="I52" s="34">
        <v>3500</v>
      </c>
      <c r="J52" s="17">
        <f t="shared" si="4"/>
        <v>22100</v>
      </c>
      <c r="K52" s="2">
        <v>26.5</v>
      </c>
      <c r="L52" s="38">
        <v>34</v>
      </c>
      <c r="M52" s="2">
        <v>26</v>
      </c>
      <c r="N52" s="38">
        <v>33</v>
      </c>
      <c r="O52" s="2">
        <v>22</v>
      </c>
      <c r="P52" s="3">
        <v>25.5</v>
      </c>
    </row>
    <row r="53" spans="1:16" ht="15" customHeight="1">
      <c r="A53" s="11" t="s">
        <v>20</v>
      </c>
      <c r="B53" s="12" t="s">
        <v>54</v>
      </c>
      <c r="C53" s="13" t="s">
        <v>106</v>
      </c>
      <c r="D53" s="14" t="s">
        <v>107</v>
      </c>
      <c r="E53" s="51"/>
      <c r="F53" s="32">
        <v>14200</v>
      </c>
      <c r="G53" s="16"/>
      <c r="H53" s="15">
        <v>40000</v>
      </c>
      <c r="I53" s="34">
        <v>3600</v>
      </c>
      <c r="J53" s="17">
        <f t="shared" si="4"/>
        <v>22200</v>
      </c>
      <c r="K53" s="2">
        <v>26.5</v>
      </c>
      <c r="L53" s="38">
        <v>34</v>
      </c>
      <c r="M53" s="2">
        <v>26</v>
      </c>
      <c r="N53" s="38">
        <v>33</v>
      </c>
      <c r="O53" s="2">
        <v>22</v>
      </c>
      <c r="P53" s="3">
        <v>25.5</v>
      </c>
    </row>
    <row r="54" spans="1:16" ht="15" customHeight="1">
      <c r="A54" s="11" t="s">
        <v>20</v>
      </c>
      <c r="B54" s="12" t="s">
        <v>54</v>
      </c>
      <c r="C54" s="13" t="s">
        <v>106</v>
      </c>
      <c r="D54" s="14" t="s">
        <v>107</v>
      </c>
      <c r="E54" s="51" t="s">
        <v>44</v>
      </c>
      <c r="F54" s="32">
        <v>14200</v>
      </c>
      <c r="G54" s="16"/>
      <c r="H54" s="15">
        <v>40000</v>
      </c>
      <c r="I54" s="34">
        <v>4900</v>
      </c>
      <c r="J54" s="17">
        <f t="shared" si="4"/>
        <v>20900</v>
      </c>
      <c r="K54" s="2">
        <v>24</v>
      </c>
      <c r="L54" s="38">
        <v>31</v>
      </c>
      <c r="M54" s="2">
        <v>23.5</v>
      </c>
      <c r="N54" s="38">
        <v>30</v>
      </c>
      <c r="O54" s="2">
        <v>20</v>
      </c>
      <c r="P54" s="3">
        <v>23.5</v>
      </c>
    </row>
    <row r="55" spans="1:16" ht="15" customHeight="1">
      <c r="A55" s="11" t="s">
        <v>20</v>
      </c>
      <c r="B55" s="12" t="s">
        <v>54</v>
      </c>
      <c r="C55" s="13" t="s">
        <v>108</v>
      </c>
      <c r="D55" s="14" t="s">
        <v>109</v>
      </c>
      <c r="E55" s="51"/>
      <c r="F55" s="32">
        <v>16140</v>
      </c>
      <c r="G55" s="16">
        <v>25000</v>
      </c>
      <c r="H55" s="15">
        <v>40000</v>
      </c>
      <c r="I55" s="34">
        <v>3800</v>
      </c>
      <c r="J55" s="17">
        <f t="shared" ref="J55:J56" si="5">H55-F55-I55</f>
        <v>20060</v>
      </c>
      <c r="K55" s="2">
        <v>24</v>
      </c>
      <c r="L55" s="38">
        <v>31</v>
      </c>
      <c r="M55" s="2">
        <v>23.5</v>
      </c>
      <c r="N55" s="38">
        <v>30</v>
      </c>
      <c r="O55" s="2">
        <v>20</v>
      </c>
      <c r="P55" s="3">
        <v>23.5</v>
      </c>
    </row>
    <row r="56" spans="1:16" ht="15" customHeight="1">
      <c r="A56" s="11" t="s">
        <v>20</v>
      </c>
      <c r="B56" s="12" t="s">
        <v>54</v>
      </c>
      <c r="C56" s="13" t="s">
        <v>108</v>
      </c>
      <c r="D56" s="14" t="s">
        <v>109</v>
      </c>
      <c r="E56" s="51" t="s">
        <v>44</v>
      </c>
      <c r="F56" s="32">
        <v>16140</v>
      </c>
      <c r="G56" s="16">
        <v>25000</v>
      </c>
      <c r="H56" s="15">
        <v>40000</v>
      </c>
      <c r="I56" s="34">
        <v>5100</v>
      </c>
      <c r="J56" s="17">
        <f t="shared" si="5"/>
        <v>18760</v>
      </c>
      <c r="K56" s="2">
        <v>22</v>
      </c>
      <c r="L56" s="38">
        <v>28</v>
      </c>
      <c r="M56" s="2">
        <v>21.5</v>
      </c>
      <c r="N56" s="38">
        <v>24</v>
      </c>
      <c r="O56" s="2">
        <v>18</v>
      </c>
      <c r="P56" s="3">
        <v>21</v>
      </c>
    </row>
    <row r="57" spans="1:16" ht="15" customHeight="1" thickBot="1">
      <c r="A57" s="101" t="s">
        <v>20</v>
      </c>
      <c r="B57" s="102" t="s">
        <v>80</v>
      </c>
      <c r="C57" s="103" t="s">
        <v>110</v>
      </c>
      <c r="D57" s="104" t="s">
        <v>111</v>
      </c>
      <c r="E57" s="105"/>
      <c r="F57" s="106">
        <v>16300</v>
      </c>
      <c r="G57" s="107">
        <v>44000</v>
      </c>
      <c r="H57" s="108">
        <v>40000</v>
      </c>
      <c r="I57" s="109">
        <v>3900</v>
      </c>
      <c r="J57" s="17">
        <f t="shared" si="4"/>
        <v>19800</v>
      </c>
      <c r="K57" s="110">
        <v>23</v>
      </c>
      <c r="L57" s="111">
        <v>29.5</v>
      </c>
      <c r="M57" s="110">
        <v>22.5</v>
      </c>
      <c r="N57" s="111">
        <v>28.5</v>
      </c>
      <c r="O57" s="110">
        <v>19</v>
      </c>
      <c r="P57" s="112">
        <v>22</v>
      </c>
    </row>
    <row r="58" spans="1:16" ht="15" customHeight="1" thickTop="1">
      <c r="A58" s="83" t="s">
        <v>112</v>
      </c>
      <c r="B58" s="84" t="s">
        <v>24</v>
      </c>
      <c r="C58" s="85" t="s">
        <v>113</v>
      </c>
      <c r="D58" s="86" t="s">
        <v>114</v>
      </c>
      <c r="E58" s="87"/>
      <c r="F58" s="88"/>
      <c r="G58" s="89"/>
      <c r="H58" s="90"/>
      <c r="I58" s="91"/>
      <c r="J58" s="92">
        <v>20273</v>
      </c>
      <c r="K58" s="93">
        <v>24</v>
      </c>
      <c r="L58" s="94">
        <v>31</v>
      </c>
      <c r="M58" s="93">
        <v>23.5</v>
      </c>
      <c r="N58" s="94">
        <v>30</v>
      </c>
      <c r="O58" s="93">
        <v>20</v>
      </c>
      <c r="P58" s="95">
        <v>23.5</v>
      </c>
    </row>
    <row r="59" spans="1:16" ht="15" customHeight="1">
      <c r="A59" s="11" t="s">
        <v>112</v>
      </c>
      <c r="B59" s="12" t="s">
        <v>24</v>
      </c>
      <c r="C59" s="13" t="s">
        <v>115</v>
      </c>
      <c r="D59" s="14" t="s">
        <v>116</v>
      </c>
      <c r="E59" s="51"/>
      <c r="F59" s="32"/>
      <c r="G59" s="16"/>
      <c r="H59" s="15"/>
      <c r="I59" s="34"/>
      <c r="J59" s="17">
        <v>19980</v>
      </c>
      <c r="K59" s="2">
        <v>23</v>
      </c>
      <c r="L59" s="38">
        <v>29.5</v>
      </c>
      <c r="M59" s="2">
        <v>22.5</v>
      </c>
      <c r="N59" s="38">
        <v>28.5</v>
      </c>
      <c r="O59" s="2">
        <v>19</v>
      </c>
      <c r="P59" s="3">
        <v>22</v>
      </c>
    </row>
    <row r="60" spans="1:16" ht="15" customHeight="1">
      <c r="A60" s="11" t="s">
        <v>112</v>
      </c>
      <c r="B60" s="12" t="s">
        <v>24</v>
      </c>
      <c r="C60" s="13" t="s">
        <v>117</v>
      </c>
      <c r="D60" s="14"/>
      <c r="E60" s="51"/>
      <c r="F60" s="32"/>
      <c r="G60" s="16"/>
      <c r="H60" s="15"/>
      <c r="I60" s="34"/>
      <c r="J60" s="17">
        <v>22100</v>
      </c>
      <c r="K60" s="2">
        <v>26.5</v>
      </c>
      <c r="L60" s="38">
        <v>34</v>
      </c>
      <c r="M60" s="2">
        <v>26</v>
      </c>
      <c r="N60" s="38">
        <v>33</v>
      </c>
      <c r="O60" s="2">
        <v>22</v>
      </c>
      <c r="P60" s="3">
        <v>25.5</v>
      </c>
    </row>
    <row r="61" spans="1:16" ht="15" customHeight="1">
      <c r="A61" s="11" t="s">
        <v>112</v>
      </c>
      <c r="B61" s="12" t="s">
        <v>118</v>
      </c>
      <c r="C61" s="13" t="s">
        <v>119</v>
      </c>
      <c r="D61" s="14"/>
      <c r="E61" s="51"/>
      <c r="F61" s="32"/>
      <c r="G61" s="16"/>
      <c r="H61" s="15"/>
      <c r="I61" s="34"/>
      <c r="J61" s="17">
        <v>18650</v>
      </c>
      <c r="K61" s="2">
        <v>22</v>
      </c>
      <c r="L61" s="38">
        <v>28</v>
      </c>
      <c r="M61" s="2">
        <v>21.5</v>
      </c>
      <c r="N61" s="38">
        <v>24</v>
      </c>
      <c r="O61" s="2">
        <v>18</v>
      </c>
      <c r="P61" s="3">
        <v>21</v>
      </c>
    </row>
    <row r="62" spans="1:16" ht="15" customHeight="1" thickBot="1">
      <c r="A62" s="7" t="s">
        <v>112</v>
      </c>
      <c r="B62" s="30" t="s">
        <v>41</v>
      </c>
      <c r="C62" s="27" t="s">
        <v>120</v>
      </c>
      <c r="D62" s="43" t="s">
        <v>121</v>
      </c>
      <c r="E62" s="52"/>
      <c r="F62" s="44">
        <v>15810</v>
      </c>
      <c r="G62" s="42">
        <v>54000</v>
      </c>
      <c r="H62" s="28">
        <v>40000</v>
      </c>
      <c r="I62" s="45">
        <v>3900</v>
      </c>
      <c r="J62" s="18">
        <f t="shared" ref="J62" si="6">H62-F62-I62</f>
        <v>20290</v>
      </c>
      <c r="K62" s="19">
        <v>24</v>
      </c>
      <c r="L62" s="40">
        <v>31</v>
      </c>
      <c r="M62" s="19">
        <v>23.5</v>
      </c>
      <c r="N62" s="40">
        <v>30</v>
      </c>
      <c r="O62" s="19">
        <v>20</v>
      </c>
      <c r="P62" s="20">
        <v>23.5</v>
      </c>
    </row>
    <row r="63" spans="1:16" s="77" customFormat="1" ht="12.75" customHeight="1">
      <c r="A63" s="76" t="s">
        <v>122</v>
      </c>
    </row>
    <row r="64" spans="1:16" s="77" customFormat="1" ht="12.75">
      <c r="A64" s="78" t="s">
        <v>123</v>
      </c>
      <c r="B64" s="78" t="s">
        <v>124</v>
      </c>
      <c r="D64" s="79"/>
      <c r="E64" s="79"/>
      <c r="F64" s="78" t="s">
        <v>125</v>
      </c>
    </row>
    <row r="65" spans="1:14" s="77" customFormat="1" ht="12.75">
      <c r="A65" s="78" t="s">
        <v>126</v>
      </c>
      <c r="B65" s="78" t="s">
        <v>127</v>
      </c>
      <c r="D65" s="79"/>
      <c r="E65" s="79"/>
      <c r="F65" s="78" t="s">
        <v>128</v>
      </c>
    </row>
    <row r="66" spans="1:14" s="77" customFormat="1" ht="15" customHeight="1">
      <c r="A66" s="78" t="s">
        <v>129</v>
      </c>
      <c r="B66" s="78" t="s">
        <v>130</v>
      </c>
      <c r="C66" s="80"/>
      <c r="D66" s="80"/>
      <c r="E66" s="80"/>
      <c r="F66" s="82" t="s">
        <v>131</v>
      </c>
      <c r="G66" s="80"/>
      <c r="H66" s="80"/>
      <c r="I66" s="80"/>
      <c r="J66" s="80"/>
      <c r="K66" s="80"/>
      <c r="L66" s="80"/>
      <c r="M66" s="80"/>
      <c r="N66" s="80"/>
    </row>
    <row r="67" spans="1:14" s="77" customFormat="1" ht="5.25" customHeight="1"/>
    <row r="68" spans="1:14" s="77" customFormat="1" ht="12.75">
      <c r="A68" s="78" t="s">
        <v>132</v>
      </c>
      <c r="I68" s="77" t="s">
        <v>133</v>
      </c>
    </row>
    <row r="69" spans="1:14" s="77" customFormat="1" ht="12.75">
      <c r="A69" s="77" t="s">
        <v>134</v>
      </c>
      <c r="I69" s="77" t="s">
        <v>135</v>
      </c>
    </row>
    <row r="70" spans="1:14" s="77" customFormat="1" ht="12.75">
      <c r="A70" s="77" t="s">
        <v>136</v>
      </c>
      <c r="I70" s="77" t="s">
        <v>137</v>
      </c>
    </row>
    <row r="71" spans="1:14" s="77" customFormat="1" ht="12.75">
      <c r="I71" s="77" t="s">
        <v>138</v>
      </c>
    </row>
    <row r="72" spans="1:14" s="77" customFormat="1" ht="12.75">
      <c r="A72" s="77" t="s">
        <v>139</v>
      </c>
    </row>
    <row r="73" spans="1:14" s="77" customFormat="1" ht="12.75">
      <c r="A73" s="77" t="s">
        <v>140</v>
      </c>
      <c r="C73" s="77" t="s">
        <v>141</v>
      </c>
    </row>
    <row r="74" spans="1:14" s="77" customFormat="1" ht="12.75">
      <c r="A74" s="77" t="s">
        <v>142</v>
      </c>
    </row>
    <row r="75" spans="1:14" s="77" customFormat="1" ht="12.75"/>
    <row r="76" spans="1:14">
      <c r="A76" s="81" t="s">
        <v>143</v>
      </c>
    </row>
  </sheetData>
  <mergeCells count="17">
    <mergeCell ref="M1:P1"/>
    <mergeCell ref="K2:P2"/>
    <mergeCell ref="K3:L3"/>
    <mergeCell ref="M3:P3"/>
    <mergeCell ref="K4:K5"/>
    <mergeCell ref="L4:L5"/>
    <mergeCell ref="M4:N4"/>
    <mergeCell ref="O4:P4"/>
    <mergeCell ref="F4:H4"/>
    <mergeCell ref="J4:J5"/>
    <mergeCell ref="A2:J2"/>
    <mergeCell ref="A3:J3"/>
    <mergeCell ref="A4:A5"/>
    <mergeCell ref="B4:B5"/>
    <mergeCell ref="C4:C5"/>
    <mergeCell ref="D4:D5"/>
    <mergeCell ref="E4:E5"/>
  </mergeCells>
  <printOptions horizontalCentered="1" verticalCentered="1"/>
  <pageMargins left="0.39370078740157483" right="0.39370078740157483" top="0.35433070866141736" bottom="0.15748031496062992"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dimension ref="A1:O9"/>
  <sheetViews>
    <sheetView workbookViewId="0">
      <selection activeCell="A9" sqref="A9"/>
    </sheetView>
  </sheetViews>
  <sheetFormatPr defaultRowHeight="15"/>
  <cols>
    <col min="1" max="1" width="36.85546875" customWidth="1"/>
  </cols>
  <sheetData>
    <row r="1" spans="1:15" ht="75" customHeight="1">
      <c r="A1" s="171" t="s">
        <v>144</v>
      </c>
      <c r="B1" s="171"/>
      <c r="C1" s="171"/>
      <c r="D1" s="171"/>
      <c r="E1" s="171"/>
      <c r="F1" s="171"/>
      <c r="G1" s="171"/>
      <c r="H1" s="171"/>
      <c r="I1" s="171"/>
      <c r="J1" s="171"/>
      <c r="K1" s="171"/>
      <c r="L1" s="171"/>
      <c r="M1" s="171"/>
      <c r="N1" s="171"/>
      <c r="O1" s="171"/>
    </row>
    <row r="4" spans="1:15">
      <c r="A4" t="s">
        <v>145</v>
      </c>
      <c r="B4" t="s">
        <v>146</v>
      </c>
    </row>
    <row r="5" spans="1:15">
      <c r="A5" t="s">
        <v>147</v>
      </c>
      <c r="B5" t="s">
        <v>148</v>
      </c>
    </row>
    <row r="6" spans="1:15">
      <c r="A6" t="s">
        <v>149</v>
      </c>
      <c r="B6" t="s">
        <v>150</v>
      </c>
    </row>
    <row r="7" spans="1:15">
      <c r="A7" t="s">
        <v>11</v>
      </c>
      <c r="B7" t="s">
        <v>151</v>
      </c>
    </row>
    <row r="9" spans="1:15">
      <c r="A9" s="46" t="s">
        <v>152</v>
      </c>
    </row>
  </sheetData>
  <mergeCells count="1">
    <mergeCell ref="A1:O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2</vt:i4>
      </vt:variant>
    </vt:vector>
  </HeadingPairs>
  <TitlesOfParts>
    <vt:vector size="2" baseType="lpstr">
      <vt:lpstr>Hárok1</vt:lpstr>
      <vt:lpstr>Hárok2</vt:lpstr>
    </vt:vector>
  </TitlesOfParts>
  <Company>Lesy SR</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Ujhazi, Dusan</dc:creator>
  <cp:lastModifiedBy>Stevo a Matka</cp:lastModifiedBy>
  <cp:revision/>
  <dcterms:created xsi:type="dcterms:W3CDTF">2011-06-30T13:59:33Z</dcterms:created>
  <dcterms:modified xsi:type="dcterms:W3CDTF">2016-12-09T09:33:05Z</dcterms:modified>
</cp:coreProperties>
</file>